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2"/>
  </bookViews>
  <sheets>
    <sheet name="To-Do List" sheetId="1" r:id="rId1"/>
    <sheet name="Checklist" sheetId="2" r:id="rId2"/>
    <sheet name="Dive plan" sheetId="3" r:id="rId3"/>
    <sheet name="Brad's Budget" sheetId="4" r:id="rId4"/>
    <sheet name="UAF Budget" sheetId="5" r:id="rId5"/>
    <sheet name="Sheet1" sheetId="6" r:id="rId6"/>
  </sheets>
  <definedNames>
    <definedName name="Yr1Direct">#REF!</definedName>
    <definedName name="Yr1Equip">#REF!</definedName>
    <definedName name="Yr1FA">#REF!</definedName>
    <definedName name="Yr1Tuit">#REF!</definedName>
  </definedNames>
  <calcPr fullCalcOnLoad="1"/>
</workbook>
</file>

<file path=xl/sharedStrings.xml><?xml version="1.0" encoding="utf-8"?>
<sst xmlns="http://schemas.openxmlformats.org/spreadsheetml/2006/main" count="301" uniqueCount="235">
  <si>
    <t>Alvin Budget Breakdown</t>
  </si>
  <si>
    <t>Tank/chillers</t>
  </si>
  <si>
    <t>#</t>
  </si>
  <si>
    <t>cost</t>
  </si>
  <si>
    <t>Total</t>
  </si>
  <si>
    <t>Shipping</t>
  </si>
  <si>
    <t>RT Kod-Astoria</t>
  </si>
  <si>
    <t>Video tape</t>
  </si>
  <si>
    <t>Tom's UAF budget</t>
  </si>
  <si>
    <t>NMFS subtotal</t>
  </si>
  <si>
    <t>DV tape</t>
  </si>
  <si>
    <t>Items</t>
  </si>
  <si>
    <t>SFOS Budget Worksheet</t>
  </si>
  <si>
    <t>Year 1</t>
  </si>
  <si>
    <t>Exploration of Deep Water Crabs and Other Invertebrates in the Western Gulf of Alaska</t>
  </si>
  <si>
    <t>SALARIES AND BENEFITS</t>
  </si>
  <si>
    <t>Agency</t>
  </si>
  <si>
    <t>Cost Share</t>
  </si>
  <si>
    <t>Wages</t>
  </si>
  <si>
    <t>Months</t>
  </si>
  <si>
    <t>Hrly. Rate</t>
  </si>
  <si>
    <t>Grad. Student summer</t>
  </si>
  <si>
    <t>Leave Benefits</t>
  </si>
  <si>
    <t>Staff Benefits</t>
  </si>
  <si>
    <t>TOTAL SALARIES AND BENEFITS</t>
  </si>
  <si>
    <t>TRAVEL</t>
  </si>
  <si>
    <t>R/T Kodiak-Astoria (2 person)</t>
  </si>
  <si>
    <t>R/T Kodiak-Juneau (2 people)</t>
  </si>
  <si>
    <t>Total Domestic</t>
  </si>
  <si>
    <t>TOTAL TRAVEL</t>
  </si>
  <si>
    <t>SERVICES</t>
  </si>
  <si>
    <t>Telephone</t>
  </si>
  <si>
    <t>Mailing/shipping</t>
  </si>
  <si>
    <t>TOTAL SERVICES</t>
  </si>
  <si>
    <t>SUPPLIES</t>
  </si>
  <si>
    <t>Plastic containers</t>
  </si>
  <si>
    <t>Preservatives (EtOH, formaldehyde)</t>
  </si>
  <si>
    <t>Plastic vials</t>
  </si>
  <si>
    <t>Batteries, case, filters, etc.</t>
  </si>
  <si>
    <t>video equipment</t>
  </si>
  <si>
    <t>TOTAL SUPPLIES</t>
  </si>
  <si>
    <t>EQUIPMENT</t>
  </si>
  <si>
    <t>TOTAL EQUIPMENT</t>
  </si>
  <si>
    <t>TUITION</t>
  </si>
  <si>
    <t>TOTAL TUITION</t>
  </si>
  <si>
    <t>TOTAL DIRECT COSTS</t>
  </si>
  <si>
    <t>FACILITIES AND ADMINISTRATION</t>
  </si>
  <si>
    <t>Type=</t>
  </si>
  <si>
    <t>MTDC</t>
  </si>
  <si>
    <t>Rate =</t>
  </si>
  <si>
    <t>Base =</t>
  </si>
  <si>
    <t>TOTAL FUNDING REQUESTED</t>
  </si>
  <si>
    <t>Shirley, T.</t>
  </si>
  <si>
    <t>Grad. Student semester</t>
  </si>
  <si>
    <t>2 semesters non-resident tuition</t>
  </si>
  <si>
    <t>Video Tape</t>
  </si>
  <si>
    <t>Sony</t>
  </si>
  <si>
    <t>DVM-60 PR</t>
  </si>
  <si>
    <t>Mini-DV, 2-pack</t>
  </si>
  <si>
    <t>2-pk</t>
  </si>
  <si>
    <t>Hi-8, metal evap</t>
  </si>
  <si>
    <t>P6-120 HMPX</t>
  </si>
  <si>
    <t>PDV-124N</t>
  </si>
  <si>
    <t>DV-Cam</t>
  </si>
  <si>
    <t>Item</t>
  </si>
  <si>
    <t>Qty</t>
  </si>
  <si>
    <t>Notes</t>
  </si>
  <si>
    <t>Pens, pencils, etc</t>
  </si>
  <si>
    <t>Floppy disks</t>
  </si>
  <si>
    <t>Calculator</t>
  </si>
  <si>
    <t>Sony DV-camera</t>
  </si>
  <si>
    <t>Mini-DV tapes</t>
  </si>
  <si>
    <t>DV-watchman</t>
  </si>
  <si>
    <t>Battery charger</t>
  </si>
  <si>
    <t>camera batteries</t>
  </si>
  <si>
    <t>charged</t>
  </si>
  <si>
    <t>DV rewinder</t>
  </si>
  <si>
    <t>Surge protector-multi outlets</t>
  </si>
  <si>
    <t>AV-toolbox, with</t>
  </si>
  <si>
    <t>RCA-cables</t>
  </si>
  <si>
    <t>S-video cables</t>
  </si>
  <si>
    <t>RCA-BNC adaptor,male</t>
  </si>
  <si>
    <t>RCA-BNC adaptor, female</t>
  </si>
  <si>
    <t>RCA- 2male-&gt;1fem Y-cord</t>
  </si>
  <si>
    <t>RCA- 2fem-&gt;1male Y-cord</t>
  </si>
  <si>
    <t>9V batteries</t>
  </si>
  <si>
    <t>Screwdrivers</t>
  </si>
  <si>
    <t>Pliers</t>
  </si>
  <si>
    <t>Cable ties</t>
  </si>
  <si>
    <t>Extension cords</t>
  </si>
  <si>
    <t>Bungie cords</t>
  </si>
  <si>
    <t>Duct tape</t>
  </si>
  <si>
    <t>Electrical tape</t>
  </si>
  <si>
    <t>Gloves, leather</t>
  </si>
  <si>
    <t>Laptop computer</t>
  </si>
  <si>
    <t>USB-Serial converter</t>
  </si>
  <si>
    <t>Checklist for Alvin Project</t>
  </si>
  <si>
    <t>CD-Roms</t>
  </si>
  <si>
    <t xml:space="preserve">Calipers </t>
  </si>
  <si>
    <t>Digital Camera</t>
  </si>
  <si>
    <t xml:space="preserve">pc-adaptor </t>
  </si>
  <si>
    <t>Hardware cloth</t>
  </si>
  <si>
    <t>Wire shears</t>
  </si>
  <si>
    <t>Fire wire cables</t>
  </si>
  <si>
    <t>Tape Ordered from B&amp;H</t>
  </si>
  <si>
    <t>1-800-606-6969</t>
  </si>
  <si>
    <t>Order #</t>
  </si>
  <si>
    <t>1-800-708-5444</t>
  </si>
  <si>
    <t>Berthing Roster</t>
  </si>
  <si>
    <t>Make Check List of equipment to pack</t>
  </si>
  <si>
    <t>Order Tapes</t>
  </si>
  <si>
    <t>Get Dig.  camera</t>
  </si>
  <si>
    <t>Install software to laptop</t>
  </si>
  <si>
    <t>Get softclaw and photograph</t>
  </si>
  <si>
    <t>Send copy to WHOI</t>
  </si>
  <si>
    <t>Fill out personnel forms</t>
  </si>
  <si>
    <t>Get GOA invert catalog CD-ROM from Jan</t>
  </si>
  <si>
    <t>Install Access database for Alvin data matching</t>
  </si>
  <si>
    <t>Done?</t>
  </si>
  <si>
    <t>Print out Alvin user manual</t>
  </si>
  <si>
    <t>Get Hardware cloth</t>
  </si>
  <si>
    <t>Purchase</t>
  </si>
  <si>
    <t>Order calipers</t>
  </si>
  <si>
    <t>Scotch tape</t>
  </si>
  <si>
    <t>scissors</t>
  </si>
  <si>
    <t>Firewire cables</t>
  </si>
  <si>
    <t>Keller</t>
  </si>
  <si>
    <t>Stevens</t>
  </si>
  <si>
    <t>Shirley/Guilderson/OE</t>
  </si>
  <si>
    <t>Cat food/crab bait</t>
  </si>
  <si>
    <t>R-in-R Notebooks</t>
  </si>
  <si>
    <t>Stapler</t>
  </si>
  <si>
    <t>3-hole punch</t>
  </si>
  <si>
    <t>Tools</t>
  </si>
  <si>
    <t>Video Stuff</t>
  </si>
  <si>
    <t>DV-cam VTR</t>
  </si>
  <si>
    <t>Computer</t>
  </si>
  <si>
    <t>Office Supplies</t>
  </si>
  <si>
    <t>"Crabulator" claw</t>
  </si>
  <si>
    <t>Crab-basket (New)</t>
  </si>
  <si>
    <t>Crab-basket (old)</t>
  </si>
  <si>
    <t>Mino-cool tanks</t>
  </si>
  <si>
    <t>Mino-cool chillers</t>
  </si>
  <si>
    <t>Special Equipment</t>
  </si>
  <si>
    <t>Personal Gear</t>
  </si>
  <si>
    <t>Cotton Sweats</t>
  </si>
  <si>
    <t>Pocket Knife</t>
  </si>
  <si>
    <t>Leatherman</t>
  </si>
  <si>
    <t>Camera</t>
  </si>
  <si>
    <t>Walkman</t>
  </si>
  <si>
    <t>Mandolin</t>
  </si>
  <si>
    <t>CD's</t>
  </si>
  <si>
    <t>Music books</t>
  </si>
  <si>
    <t>Coat/windbreaker</t>
  </si>
  <si>
    <t>Call Port of Astoria - Tanks delivered?</t>
  </si>
  <si>
    <t>Call Ships agent - Video tape delivered?</t>
  </si>
  <si>
    <t>Get tickets from travel agent</t>
  </si>
  <si>
    <t>Pack up equipment</t>
  </si>
  <si>
    <t>Stuff to do for Alvin Cruise:</t>
  </si>
  <si>
    <t>OE Gulf of Alaska Seamount Expedition 2002</t>
  </si>
  <si>
    <t>Preliminary Cruise Plan</t>
  </si>
  <si>
    <t>Depart Astoria</t>
  </si>
  <si>
    <t>Arrive in Kodiak 1000</t>
  </si>
  <si>
    <t xml:space="preserve">Depart Kodiak </t>
  </si>
  <si>
    <t>Transit</t>
  </si>
  <si>
    <t>Arrive in Astoria 0500</t>
  </si>
  <si>
    <t>Date</t>
  </si>
  <si>
    <t>Dive</t>
  </si>
  <si>
    <t>Objective</t>
  </si>
  <si>
    <t>Location</t>
  </si>
  <si>
    <t>Murray Smt</t>
  </si>
  <si>
    <t>Patton-Murray Smt area</t>
  </si>
  <si>
    <t xml:space="preserve">Port Call and PR/Outreach </t>
  </si>
  <si>
    <t>Transit to Marchand Seamount</t>
  </si>
  <si>
    <t>Marchand Smt or Chirikof Smt</t>
  </si>
  <si>
    <t>Campbell Smt</t>
  </si>
  <si>
    <t>Warwick Smt 0400</t>
  </si>
  <si>
    <t>Warwick Smt</t>
  </si>
  <si>
    <t>Warwick Smt, depart 1800</t>
  </si>
  <si>
    <t>Geo</t>
  </si>
  <si>
    <t>1000-750 m</t>
  </si>
  <si>
    <t>750-500 m</t>
  </si>
  <si>
    <t>500 m to top</t>
  </si>
  <si>
    <t>1500-1000 m</t>
  </si>
  <si>
    <t>Coral</t>
  </si>
  <si>
    <t>Crab</t>
  </si>
  <si>
    <t>Pilot</t>
  </si>
  <si>
    <t>2500-2000</t>
  </si>
  <si>
    <t>opportunistic</t>
  </si>
  <si>
    <t>3000-2500</t>
  </si>
  <si>
    <t>In transit</t>
  </si>
  <si>
    <t>2500-1500</t>
  </si>
  <si>
    <t>Totals</t>
  </si>
  <si>
    <t>NGS</t>
  </si>
  <si>
    <t>Other</t>
  </si>
  <si>
    <t>Misc</t>
  </si>
  <si>
    <t>Alvin proposal</t>
  </si>
  <si>
    <t>Alvin 99 photos</t>
  </si>
  <si>
    <t>GOA invert ID CD-ROM</t>
  </si>
  <si>
    <t>Photo Background</t>
  </si>
  <si>
    <t>Alvin Video</t>
  </si>
  <si>
    <t>arrive Portland</t>
  </si>
  <si>
    <t>Arrive Astoria, board ship</t>
  </si>
  <si>
    <t>Catalina Martinez</t>
  </si>
  <si>
    <t>Chirikoff Smt</t>
  </si>
  <si>
    <t>Extra clothing</t>
  </si>
  <si>
    <t>nix</t>
  </si>
  <si>
    <t>Plastic bags</t>
  </si>
  <si>
    <t>Atlantis</t>
  </si>
  <si>
    <t>(503) 325-9644</t>
  </si>
  <si>
    <t>cell phone</t>
  </si>
  <si>
    <t>(401) 742-1726</t>
  </si>
  <si>
    <t>Astoria</t>
  </si>
  <si>
    <t>Lou Marconeri</t>
  </si>
  <si>
    <t>Ships Agent</t>
  </si>
  <si>
    <t>503-325-3721</t>
  </si>
  <si>
    <t>Port of Astoria</t>
  </si>
  <si>
    <t>503-325-4521</t>
  </si>
  <si>
    <t>Depth</t>
  </si>
  <si>
    <t xml:space="preserve">2000-2500 </t>
  </si>
  <si>
    <t>1000-500 m</t>
  </si>
  <si>
    <t>2700-?</t>
  </si>
  <si>
    <t>?-1000</t>
  </si>
  <si>
    <t>3300-2500</t>
  </si>
  <si>
    <t>arrive 6-9 pm; Seabeam at night</t>
  </si>
  <si>
    <t>Transit to Marchand Smt</t>
  </si>
  <si>
    <t>?-top?</t>
  </si>
  <si>
    <t>rocks only, no crab basket</t>
  </si>
  <si>
    <t>crabs &amp; rocks</t>
  </si>
  <si>
    <t>crabs &amp; coral</t>
  </si>
  <si>
    <t>crabs &amp; Pilot</t>
  </si>
  <si>
    <t>crab elevator; nat geo</t>
  </si>
  <si>
    <t>rocks &amp; coral</t>
  </si>
  <si>
    <t>Port side is Scientist in charge</t>
  </si>
  <si>
    <t>controls pan&amp;tilt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</si>
</sst>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17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4" fontId="0" fillId="0" borderId="0" xfId="17" applyFont="1" applyAlignment="1">
      <alignment/>
    </xf>
    <xf numFmtId="0" fontId="1" fillId="0" borderId="1" xfId="0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10" sqref="B10"/>
    </sheetView>
  </sheetViews>
  <sheetFormatPr defaultColWidth="9.140625" defaultRowHeight="12.75"/>
  <cols>
    <col min="1" max="1" width="7.140625" style="0" bestFit="1" customWidth="1"/>
    <col min="2" max="2" width="40.140625" style="0" bestFit="1" customWidth="1"/>
    <col min="3" max="3" width="11.140625" style="0" bestFit="1" customWidth="1"/>
    <col min="4" max="4" width="13.28125" style="0" bestFit="1" customWidth="1"/>
    <col min="5" max="5" width="15.421875" style="0" bestFit="1" customWidth="1"/>
    <col min="6" max="6" width="13.28125" style="0" bestFit="1" customWidth="1"/>
  </cols>
  <sheetData>
    <row r="2" spans="2:4" ht="12.75">
      <c r="B2" t="s">
        <v>203</v>
      </c>
      <c r="C2" t="s">
        <v>210</v>
      </c>
      <c r="D2" t="s">
        <v>211</v>
      </c>
    </row>
    <row r="4" spans="2:4" ht="12.75">
      <c r="B4" t="s">
        <v>208</v>
      </c>
      <c r="C4" t="s">
        <v>212</v>
      </c>
      <c r="D4" t="s">
        <v>209</v>
      </c>
    </row>
    <row r="6" spans="2:4" ht="12.75">
      <c r="B6" t="s">
        <v>213</v>
      </c>
      <c r="C6" t="s">
        <v>214</v>
      </c>
      <c r="D6" t="s">
        <v>215</v>
      </c>
    </row>
    <row r="8" spans="2:4" ht="12.75">
      <c r="B8" t="s">
        <v>216</v>
      </c>
      <c r="D8" t="s">
        <v>217</v>
      </c>
    </row>
    <row r="14" ht="12.75">
      <c r="B14" t="s">
        <v>158</v>
      </c>
    </row>
    <row r="15" spans="1:2" ht="12.75">
      <c r="A15" t="s">
        <v>118</v>
      </c>
      <c r="B15" t="s">
        <v>64</v>
      </c>
    </row>
    <row r="16" ht="12.75">
      <c r="B16" t="s">
        <v>108</v>
      </c>
    </row>
    <row r="17" spans="1:2" ht="12.75">
      <c r="A17" s="10">
        <v>37404</v>
      </c>
      <c r="B17" t="s">
        <v>109</v>
      </c>
    </row>
    <row r="18" spans="1:2" ht="12.75">
      <c r="A18" s="10">
        <v>37404</v>
      </c>
      <c r="B18" t="s">
        <v>110</v>
      </c>
    </row>
    <row r="19" spans="1:2" ht="12.75">
      <c r="A19" s="10">
        <v>37408</v>
      </c>
      <c r="B19" t="s">
        <v>111</v>
      </c>
    </row>
    <row r="20" spans="1:2" ht="12.75">
      <c r="A20" s="10">
        <v>37408</v>
      </c>
      <c r="B20" t="s">
        <v>112</v>
      </c>
    </row>
    <row r="21" spans="1:2" ht="12.75">
      <c r="A21" s="10">
        <v>37421</v>
      </c>
      <c r="B21" t="s">
        <v>120</v>
      </c>
    </row>
    <row r="22" spans="1:2" ht="12.75">
      <c r="A22" s="10">
        <v>37422</v>
      </c>
      <c r="B22" t="s">
        <v>113</v>
      </c>
    </row>
    <row r="23" spans="1:2" ht="12.75">
      <c r="A23" s="10">
        <v>37423</v>
      </c>
      <c r="B23" t="s">
        <v>114</v>
      </c>
    </row>
    <row r="24" spans="1:2" ht="12.75">
      <c r="A24" s="11">
        <v>37413</v>
      </c>
      <c r="B24" t="s">
        <v>115</v>
      </c>
    </row>
    <row r="25" spans="1:2" ht="12.75">
      <c r="A25" s="11">
        <v>37421</v>
      </c>
      <c r="B25" t="s">
        <v>116</v>
      </c>
    </row>
    <row r="26" spans="1:2" ht="12.75">
      <c r="A26" s="11">
        <v>37413</v>
      </c>
      <c r="B26" t="s">
        <v>117</v>
      </c>
    </row>
    <row r="27" spans="1:2" ht="12.75">
      <c r="A27" s="11">
        <v>37412</v>
      </c>
      <c r="B27" t="s">
        <v>119</v>
      </c>
    </row>
    <row r="28" spans="1:2" ht="12.75">
      <c r="A28" t="s">
        <v>206</v>
      </c>
      <c r="B28" t="s">
        <v>122</v>
      </c>
    </row>
    <row r="29" spans="1:2" ht="12.75">
      <c r="A29" s="11">
        <v>37425</v>
      </c>
      <c r="B29" t="s">
        <v>154</v>
      </c>
    </row>
    <row r="30" spans="1:2" ht="12.75">
      <c r="A30" s="11">
        <v>37419</v>
      </c>
      <c r="B30" t="s">
        <v>155</v>
      </c>
    </row>
    <row r="31" spans="1:2" ht="12.75">
      <c r="A31" s="11">
        <v>37424</v>
      </c>
      <c r="B31" t="s">
        <v>156</v>
      </c>
    </row>
    <row r="32" ht="12.75">
      <c r="B32" t="s">
        <v>157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27">
      <selection activeCell="B50" sqref="B50"/>
    </sheetView>
  </sheetViews>
  <sheetFormatPr defaultColWidth="9.140625" defaultRowHeight="12.75"/>
  <cols>
    <col min="1" max="1" width="7.8515625" style="0" customWidth="1"/>
    <col min="2" max="2" width="27.7109375" style="0" bestFit="1" customWidth="1"/>
    <col min="3" max="3" width="4.00390625" style="0" bestFit="1" customWidth="1"/>
    <col min="5" max="5" width="4.8515625" style="0" customWidth="1"/>
    <col min="7" max="7" width="23.00390625" style="0" customWidth="1"/>
    <col min="10" max="10" width="40.140625" style="0" bestFit="1" customWidth="1"/>
  </cols>
  <sheetData>
    <row r="1" ht="12.75">
      <c r="B1" s="7" t="s">
        <v>96</v>
      </c>
    </row>
    <row r="2" spans="2:6" ht="12.75">
      <c r="B2" t="s">
        <v>64</v>
      </c>
      <c r="C2" t="s">
        <v>65</v>
      </c>
      <c r="D2" t="s">
        <v>66</v>
      </c>
      <c r="F2" t="s">
        <v>137</v>
      </c>
    </row>
    <row r="3" spans="1:7" ht="12.75">
      <c r="A3" t="s">
        <v>134</v>
      </c>
      <c r="G3" t="s">
        <v>67</v>
      </c>
    </row>
    <row r="4" spans="2:7" ht="12.75">
      <c r="B4" t="s">
        <v>70</v>
      </c>
      <c r="G4" t="s">
        <v>69</v>
      </c>
    </row>
    <row r="5" spans="2:7" ht="12.75">
      <c r="B5" t="s">
        <v>72</v>
      </c>
      <c r="G5" t="s">
        <v>130</v>
      </c>
    </row>
    <row r="6" spans="2:7" ht="12.75">
      <c r="B6" t="s">
        <v>135</v>
      </c>
      <c r="G6" t="s">
        <v>123</v>
      </c>
    </row>
    <row r="7" spans="2:7" ht="12.75">
      <c r="B7" t="s">
        <v>71</v>
      </c>
      <c r="C7">
        <v>50</v>
      </c>
      <c r="G7" t="s">
        <v>124</v>
      </c>
    </row>
    <row r="8" spans="2:7" ht="12.75">
      <c r="B8" t="s">
        <v>73</v>
      </c>
      <c r="C8">
        <v>1</v>
      </c>
      <c r="G8" t="s">
        <v>131</v>
      </c>
    </row>
    <row r="9" spans="2:7" ht="12.75">
      <c r="B9" t="s">
        <v>74</v>
      </c>
      <c r="C9">
        <v>2</v>
      </c>
      <c r="D9" t="s">
        <v>75</v>
      </c>
      <c r="G9" t="s">
        <v>132</v>
      </c>
    </row>
    <row r="10" ht="12.75">
      <c r="B10" t="s">
        <v>76</v>
      </c>
    </row>
    <row r="11" spans="2:3" ht="12.75">
      <c r="B11" t="s">
        <v>77</v>
      </c>
      <c r="C11">
        <v>2</v>
      </c>
    </row>
    <row r="12" spans="2:3" ht="12.75">
      <c r="B12" t="s">
        <v>78</v>
      </c>
      <c r="C12">
        <v>1</v>
      </c>
    </row>
    <row r="13" spans="2:3" ht="12.75">
      <c r="B13" t="s">
        <v>79</v>
      </c>
      <c r="C13">
        <v>3</v>
      </c>
    </row>
    <row r="14" spans="2:3" ht="12.75">
      <c r="B14" t="s">
        <v>80</v>
      </c>
      <c r="C14">
        <v>2</v>
      </c>
    </row>
    <row r="15" spans="2:3" ht="12.75">
      <c r="B15" t="s">
        <v>125</v>
      </c>
      <c r="C15">
        <v>2</v>
      </c>
    </row>
    <row r="16" spans="2:3" ht="12.75">
      <c r="B16" t="s">
        <v>81</v>
      </c>
      <c r="C16">
        <v>2</v>
      </c>
    </row>
    <row r="17" spans="2:3" ht="12.75">
      <c r="B17" t="s">
        <v>82</v>
      </c>
      <c r="C17">
        <v>2</v>
      </c>
    </row>
    <row r="18" spans="2:3" ht="12.75">
      <c r="B18" t="s">
        <v>83</v>
      </c>
      <c r="C18">
        <v>1</v>
      </c>
    </row>
    <row r="19" spans="2:3" ht="12.75">
      <c r="B19" t="s">
        <v>84</v>
      </c>
      <c r="C19">
        <v>1</v>
      </c>
    </row>
    <row r="20" spans="2:3" ht="12.75">
      <c r="B20" t="s">
        <v>85</v>
      </c>
      <c r="C20">
        <v>2</v>
      </c>
    </row>
    <row r="21" ht="12.75">
      <c r="B21" t="s">
        <v>99</v>
      </c>
    </row>
    <row r="22" ht="12.75">
      <c r="B22" t="s">
        <v>100</v>
      </c>
    </row>
    <row r="23" ht="12.75">
      <c r="A23" t="s">
        <v>133</v>
      </c>
    </row>
    <row r="24" ht="12.75">
      <c r="B24" t="s">
        <v>98</v>
      </c>
    </row>
    <row r="25" ht="12.75">
      <c r="B25" t="s">
        <v>102</v>
      </c>
    </row>
    <row r="26" spans="2:3" ht="12.75">
      <c r="B26" t="s">
        <v>86</v>
      </c>
      <c r="C26">
        <v>2</v>
      </c>
    </row>
    <row r="27" spans="2:3" ht="12.75">
      <c r="B27" t="s">
        <v>87</v>
      </c>
      <c r="C27">
        <v>1</v>
      </c>
    </row>
    <row r="28" spans="2:4" ht="12.75">
      <c r="B28" t="s">
        <v>88</v>
      </c>
      <c r="D28" t="s">
        <v>121</v>
      </c>
    </row>
    <row r="29" spans="2:3" ht="12.75">
      <c r="B29" t="s">
        <v>89</v>
      </c>
      <c r="C29">
        <v>2</v>
      </c>
    </row>
    <row r="30" spans="2:3" ht="12.75">
      <c r="B30" t="s">
        <v>90</v>
      </c>
      <c r="C30">
        <v>10</v>
      </c>
    </row>
    <row r="31" spans="2:3" ht="12.75">
      <c r="B31" t="s">
        <v>91</v>
      </c>
      <c r="C31">
        <v>2</v>
      </c>
    </row>
    <row r="32" spans="2:3" ht="12.75">
      <c r="B32" t="s">
        <v>92</v>
      </c>
      <c r="C32">
        <v>2</v>
      </c>
    </row>
    <row r="33" spans="2:3" ht="12.75">
      <c r="B33" t="s">
        <v>93</v>
      </c>
      <c r="C33">
        <v>1</v>
      </c>
    </row>
    <row r="34" ht="12.75">
      <c r="B34" t="s">
        <v>101</v>
      </c>
    </row>
    <row r="35" ht="12.75">
      <c r="B35" t="s">
        <v>129</v>
      </c>
    </row>
    <row r="36" ht="12.75">
      <c r="B36" t="s">
        <v>207</v>
      </c>
    </row>
    <row r="38" ht="12.75">
      <c r="A38" t="s">
        <v>143</v>
      </c>
    </row>
    <row r="39" ht="12.75">
      <c r="B39" t="s">
        <v>138</v>
      </c>
    </row>
    <row r="40" ht="12.75">
      <c r="B40" t="s">
        <v>139</v>
      </c>
    </row>
    <row r="41" ht="12.75">
      <c r="B41" t="s">
        <v>140</v>
      </c>
    </row>
    <row r="42" ht="12.75">
      <c r="B42" t="s">
        <v>141</v>
      </c>
    </row>
    <row r="43" ht="12.75">
      <c r="B43" t="s">
        <v>142</v>
      </c>
    </row>
    <row r="44" ht="12.75">
      <c r="A44" t="s">
        <v>136</v>
      </c>
    </row>
    <row r="45" ht="12.75">
      <c r="B45" t="s">
        <v>94</v>
      </c>
    </row>
    <row r="46" ht="12.75">
      <c r="B46" t="s">
        <v>95</v>
      </c>
    </row>
    <row r="47" ht="12.75">
      <c r="B47" t="s">
        <v>68</v>
      </c>
    </row>
    <row r="48" ht="12.75">
      <c r="B48" t="s">
        <v>97</v>
      </c>
    </row>
    <row r="52" ht="12.75">
      <c r="A52" t="s">
        <v>144</v>
      </c>
    </row>
    <row r="53" ht="12.75">
      <c r="B53" t="s">
        <v>205</v>
      </c>
    </row>
    <row r="54" ht="12.75">
      <c r="B54" t="s">
        <v>153</v>
      </c>
    </row>
    <row r="55" ht="12.75">
      <c r="B55" t="s">
        <v>145</v>
      </c>
    </row>
    <row r="56" ht="12.75">
      <c r="B56" t="s">
        <v>146</v>
      </c>
    </row>
    <row r="57" ht="12.75">
      <c r="B57" t="s">
        <v>147</v>
      </c>
    </row>
    <row r="58" ht="12.75">
      <c r="B58" t="s">
        <v>148</v>
      </c>
    </row>
    <row r="59" ht="12.75">
      <c r="B59" t="s">
        <v>149</v>
      </c>
    </row>
    <row r="60" ht="12.75">
      <c r="B60" t="s">
        <v>151</v>
      </c>
    </row>
    <row r="61" ht="12.75">
      <c r="B61" t="s">
        <v>150</v>
      </c>
    </row>
    <row r="62" ht="12.75">
      <c r="B62" t="s">
        <v>152</v>
      </c>
    </row>
    <row r="63" ht="12.75">
      <c r="A63" t="s">
        <v>195</v>
      </c>
    </row>
    <row r="64" ht="12.75">
      <c r="B64" t="s">
        <v>196</v>
      </c>
    </row>
    <row r="65" ht="12.75">
      <c r="B65" t="s">
        <v>197</v>
      </c>
    </row>
    <row r="66" ht="12.75">
      <c r="B66" t="s">
        <v>198</v>
      </c>
    </row>
    <row r="67" ht="12.75">
      <c r="B67" t="s">
        <v>199</v>
      </c>
    </row>
    <row r="68" ht="12.75">
      <c r="B68" t="s">
        <v>200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pane ySplit="4" topLeftCell="BM10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11.28125" style="0" customWidth="1"/>
    <col min="2" max="2" width="4.421875" style="0" bestFit="1" customWidth="1"/>
    <col min="3" max="3" width="26.00390625" style="0" bestFit="1" customWidth="1"/>
    <col min="4" max="4" width="13.8515625" style="0" bestFit="1" customWidth="1"/>
    <col min="5" max="5" width="32.7109375" style="0" customWidth="1"/>
    <col min="6" max="6" width="5.7109375" style="0" bestFit="1" customWidth="1"/>
    <col min="7" max="7" width="7.140625" style="0" bestFit="1" customWidth="1"/>
    <col min="8" max="8" width="6.57421875" style="0" bestFit="1" customWidth="1"/>
    <col min="9" max="9" width="6.140625" style="0" bestFit="1" customWidth="1"/>
    <col min="10" max="10" width="7.28125" style="0" bestFit="1" customWidth="1"/>
    <col min="11" max="11" width="5.28125" style="0" customWidth="1"/>
    <col min="12" max="12" width="15.7109375" style="0" bestFit="1" customWidth="1"/>
  </cols>
  <sheetData>
    <row r="1" spans="1:12" ht="15">
      <c r="A1" s="13" t="s">
        <v>159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13" t="s">
        <v>160</v>
      </c>
      <c r="B2" s="13"/>
      <c r="C2" s="13"/>
      <c r="D2" s="14" t="s">
        <v>192</v>
      </c>
      <c r="E2" s="14"/>
      <c r="F2" s="13"/>
      <c r="G2" s="13"/>
      <c r="H2" s="13"/>
      <c r="I2" s="13"/>
      <c r="J2" s="13"/>
      <c r="K2" s="13"/>
      <c r="L2" s="13"/>
    </row>
    <row r="3" spans="1:12" ht="15">
      <c r="A3" s="13"/>
      <c r="B3" s="13"/>
      <c r="C3" s="13"/>
      <c r="D3" s="13"/>
      <c r="E3" s="13"/>
      <c r="F3" s="13">
        <f>SUM(F5:F30)</f>
        <v>8</v>
      </c>
      <c r="G3" s="13">
        <f>SUM(G5:G30)</f>
        <v>8</v>
      </c>
      <c r="H3" s="13">
        <f>SUM(H5:H30)</f>
        <v>8</v>
      </c>
      <c r="I3" s="13">
        <f>SUM(I5:I30)</f>
        <v>2</v>
      </c>
      <c r="J3" s="13">
        <f>SUM(J5:J30)</f>
        <v>2</v>
      </c>
      <c r="K3" s="13">
        <f>SUM(F3:J3)</f>
        <v>28</v>
      </c>
      <c r="L3" s="13"/>
    </row>
    <row r="4" spans="1:12" ht="15.75">
      <c r="A4" s="15" t="s">
        <v>166</v>
      </c>
      <c r="B4" s="15" t="s">
        <v>167</v>
      </c>
      <c r="C4" s="15" t="s">
        <v>169</v>
      </c>
      <c r="D4" s="18" t="s">
        <v>218</v>
      </c>
      <c r="E4" s="15" t="s">
        <v>168</v>
      </c>
      <c r="F4" s="15" t="s">
        <v>179</v>
      </c>
      <c r="G4" s="15" t="s">
        <v>184</v>
      </c>
      <c r="H4" s="15" t="s">
        <v>185</v>
      </c>
      <c r="I4" s="15" t="s">
        <v>186</v>
      </c>
      <c r="J4" s="16" t="s">
        <v>194</v>
      </c>
      <c r="K4" s="13"/>
      <c r="L4" s="13"/>
    </row>
    <row r="5" spans="1:12" ht="15">
      <c r="A5" s="17">
        <v>37427</v>
      </c>
      <c r="B5" s="17"/>
      <c r="C5" s="13" t="s">
        <v>201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ht="15">
      <c r="A6" s="17">
        <v>37428</v>
      </c>
      <c r="B6" s="17"/>
      <c r="C6" s="13" t="s">
        <v>202</v>
      </c>
      <c r="D6" s="13" t="s">
        <v>181</v>
      </c>
      <c r="E6" s="13"/>
      <c r="F6" s="13"/>
      <c r="G6" s="13"/>
      <c r="H6" s="13"/>
      <c r="I6" s="13"/>
      <c r="J6" s="13"/>
      <c r="K6" s="13"/>
      <c r="L6" s="13"/>
    </row>
    <row r="7" spans="1:12" ht="15">
      <c r="A7" s="17">
        <v>37429</v>
      </c>
      <c r="B7" s="17"/>
      <c r="C7" s="17" t="s">
        <v>161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7">
        <v>37430</v>
      </c>
      <c r="B8" s="17"/>
      <c r="C8" s="13" t="s">
        <v>190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ht="15">
      <c r="A9" s="17">
        <v>37431</v>
      </c>
      <c r="B9" s="17"/>
      <c r="C9" s="13" t="s">
        <v>190</v>
      </c>
      <c r="D9" s="13"/>
      <c r="E9" s="13"/>
      <c r="F9" s="13"/>
      <c r="G9" s="13"/>
      <c r="H9" s="13"/>
      <c r="I9" s="13"/>
      <c r="J9" s="13"/>
      <c r="K9" s="13"/>
      <c r="L9" s="13"/>
    </row>
    <row r="10" spans="1:11" ht="15">
      <c r="A10" s="17">
        <v>37432</v>
      </c>
      <c r="B10" s="17"/>
      <c r="C10" s="13" t="s">
        <v>190</v>
      </c>
      <c r="E10" s="13" t="s">
        <v>224</v>
      </c>
      <c r="F10" s="13"/>
      <c r="G10" s="13"/>
      <c r="H10" s="13"/>
      <c r="I10" s="13"/>
      <c r="J10" s="13"/>
      <c r="K10" s="13"/>
    </row>
    <row r="11" spans="1:12" ht="15.75">
      <c r="A11" s="17">
        <v>37433</v>
      </c>
      <c r="B11" s="13">
        <v>1</v>
      </c>
      <c r="C11" s="13" t="s">
        <v>170</v>
      </c>
      <c r="D11" s="13" t="s">
        <v>221</v>
      </c>
      <c r="E11" s="13" t="s">
        <v>227</v>
      </c>
      <c r="F11" s="19">
        <v>1</v>
      </c>
      <c r="G11" s="13"/>
      <c r="H11" s="13">
        <v>1</v>
      </c>
      <c r="I11" s="13"/>
      <c r="J11" s="13"/>
      <c r="K11" s="13"/>
      <c r="L11" s="13"/>
    </row>
    <row r="12" spans="1:12" ht="15.75">
      <c r="A12" s="17">
        <v>37434</v>
      </c>
      <c r="B12" s="13">
        <v>2</v>
      </c>
      <c r="C12" s="13" t="s">
        <v>170</v>
      </c>
      <c r="D12" s="13" t="s">
        <v>226</v>
      </c>
      <c r="E12" s="13" t="s">
        <v>228</v>
      </c>
      <c r="F12" s="13">
        <v>1</v>
      </c>
      <c r="G12" s="13"/>
      <c r="H12" s="19">
        <v>1</v>
      </c>
      <c r="I12" s="13"/>
      <c r="J12" s="13"/>
      <c r="K12" s="13"/>
      <c r="L12" s="13"/>
    </row>
    <row r="13" spans="1:12" ht="15.75">
      <c r="A13" s="17">
        <v>37435</v>
      </c>
      <c r="B13" s="13">
        <v>3</v>
      </c>
      <c r="C13" s="13" t="s">
        <v>171</v>
      </c>
      <c r="D13" s="13" t="s">
        <v>222</v>
      </c>
      <c r="E13" s="13" t="s">
        <v>229</v>
      </c>
      <c r="F13" s="13"/>
      <c r="G13" s="19">
        <v>1</v>
      </c>
      <c r="H13" s="13">
        <v>1</v>
      </c>
      <c r="I13" s="13"/>
      <c r="K13" s="13"/>
      <c r="L13" s="13"/>
    </row>
    <row r="14" spans="1:12" ht="15.75">
      <c r="A14" s="17">
        <v>37436</v>
      </c>
      <c r="B14" s="13">
        <v>4</v>
      </c>
      <c r="C14" s="13" t="s">
        <v>171</v>
      </c>
      <c r="D14" s="13" t="s">
        <v>220</v>
      </c>
      <c r="E14" s="13" t="s">
        <v>229</v>
      </c>
      <c r="F14" s="13"/>
      <c r="G14" s="13">
        <v>1</v>
      </c>
      <c r="H14" s="19">
        <v>1</v>
      </c>
      <c r="J14" s="13"/>
      <c r="K14" s="13"/>
      <c r="L14" s="13"/>
    </row>
    <row r="15" spans="1:12" ht="15.75">
      <c r="A15" s="17">
        <v>37437</v>
      </c>
      <c r="B15" s="13">
        <v>5</v>
      </c>
      <c r="C15" s="13" t="s">
        <v>171</v>
      </c>
      <c r="D15" s="13" t="s">
        <v>182</v>
      </c>
      <c r="E15" s="13" t="s">
        <v>230</v>
      </c>
      <c r="F15" s="13"/>
      <c r="G15" s="13"/>
      <c r="H15" s="19">
        <v>1</v>
      </c>
      <c r="I15" s="13">
        <v>1</v>
      </c>
      <c r="K15" s="13"/>
      <c r="L15" s="13"/>
    </row>
    <row r="16" spans="1:12" ht="15.75">
      <c r="A16" s="17">
        <v>37438</v>
      </c>
      <c r="B16" s="13">
        <v>6</v>
      </c>
      <c r="C16" s="13" t="s">
        <v>171</v>
      </c>
      <c r="D16" s="13" t="s">
        <v>219</v>
      </c>
      <c r="E16" s="13" t="s">
        <v>231</v>
      </c>
      <c r="F16" s="13"/>
      <c r="H16" s="19">
        <v>1</v>
      </c>
      <c r="I16" s="13"/>
      <c r="J16" s="13">
        <v>1</v>
      </c>
      <c r="K16" s="13"/>
      <c r="L16" s="13"/>
    </row>
    <row r="17" spans="1:12" ht="15.75">
      <c r="A17" s="17">
        <v>37439</v>
      </c>
      <c r="B17" s="13">
        <v>7</v>
      </c>
      <c r="C17" s="13" t="s">
        <v>174</v>
      </c>
      <c r="D17" s="13" t="s">
        <v>223</v>
      </c>
      <c r="E17" s="13" t="s">
        <v>232</v>
      </c>
      <c r="F17" s="19">
        <v>1</v>
      </c>
      <c r="G17" s="13">
        <v>1</v>
      </c>
      <c r="H17" s="13"/>
      <c r="I17" s="13"/>
      <c r="K17" s="13"/>
      <c r="L17" s="13"/>
    </row>
    <row r="18" spans="1:12" ht="15">
      <c r="A18" s="17">
        <v>37440</v>
      </c>
      <c r="B18" s="13"/>
      <c r="C18" s="13" t="s">
        <v>162</v>
      </c>
      <c r="E18" s="13" t="s">
        <v>172</v>
      </c>
      <c r="F18" s="13"/>
      <c r="G18" s="13"/>
      <c r="H18" s="13"/>
      <c r="I18" s="13"/>
      <c r="J18" s="13"/>
      <c r="K18" s="13"/>
      <c r="L18" s="13"/>
    </row>
    <row r="19" spans="1:12" ht="15">
      <c r="A19" s="17">
        <v>37441</v>
      </c>
      <c r="B19" s="13"/>
      <c r="C19" s="13" t="s">
        <v>163</v>
      </c>
      <c r="E19" s="13" t="s">
        <v>225</v>
      </c>
      <c r="F19" s="13"/>
      <c r="G19" s="13"/>
      <c r="H19" s="13"/>
      <c r="I19" s="13"/>
      <c r="J19" s="13"/>
      <c r="K19" s="13"/>
      <c r="L19" s="13"/>
    </row>
    <row r="20" spans="1:12" ht="15">
      <c r="A20" s="17">
        <v>37442</v>
      </c>
      <c r="B20" s="13">
        <v>8</v>
      </c>
      <c r="C20" s="13" t="s">
        <v>204</v>
      </c>
      <c r="D20" s="13" t="s">
        <v>187</v>
      </c>
      <c r="E20" s="13"/>
      <c r="F20" s="13">
        <v>1</v>
      </c>
      <c r="G20" s="13">
        <v>1</v>
      </c>
      <c r="H20" s="13"/>
      <c r="I20" s="13"/>
      <c r="J20" s="13"/>
      <c r="K20" s="13"/>
      <c r="L20" s="13"/>
    </row>
    <row r="21" spans="1:12" ht="15">
      <c r="A21" s="17">
        <v>37443</v>
      </c>
      <c r="B21" s="13">
        <v>9</v>
      </c>
      <c r="C21" s="13" t="s">
        <v>171</v>
      </c>
      <c r="E21" s="13" t="s">
        <v>188</v>
      </c>
      <c r="F21" s="13">
        <v>1</v>
      </c>
      <c r="G21" s="13">
        <v>1</v>
      </c>
      <c r="H21" s="13"/>
      <c r="I21" s="13"/>
      <c r="J21" s="13"/>
      <c r="K21" s="13"/>
      <c r="L21" s="13"/>
    </row>
    <row r="22" spans="1:12" ht="15">
      <c r="A22" s="17">
        <v>37444</v>
      </c>
      <c r="B22" s="13"/>
      <c r="C22" s="13" t="s">
        <v>164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7">
        <v>37445</v>
      </c>
      <c r="B23" s="13">
        <v>10</v>
      </c>
      <c r="C23" s="13" t="s">
        <v>175</v>
      </c>
      <c r="D23" s="13"/>
      <c r="E23" s="13"/>
      <c r="F23" s="13"/>
      <c r="G23" s="13">
        <v>1</v>
      </c>
      <c r="H23" s="13">
        <v>1</v>
      </c>
      <c r="I23" s="13"/>
      <c r="J23" s="13"/>
      <c r="K23" s="13"/>
      <c r="L23" s="13"/>
    </row>
    <row r="24" spans="1:12" ht="15">
      <c r="A24" s="17">
        <v>37446</v>
      </c>
      <c r="B24" s="13">
        <v>11</v>
      </c>
      <c r="C24" s="13" t="s">
        <v>175</v>
      </c>
      <c r="D24" s="13"/>
      <c r="E24" s="13"/>
      <c r="F24" s="13"/>
      <c r="G24" s="13">
        <v>1</v>
      </c>
      <c r="H24" s="13"/>
      <c r="I24" s="13">
        <v>1</v>
      </c>
      <c r="J24" s="13"/>
      <c r="K24" s="13"/>
      <c r="L24" s="13"/>
    </row>
    <row r="25" spans="1:12" ht="15">
      <c r="A25" s="17">
        <v>37447</v>
      </c>
      <c r="B25" s="13"/>
      <c r="C25" s="13" t="s">
        <v>164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">
      <c r="A26" s="17">
        <v>37448</v>
      </c>
      <c r="B26" s="13">
        <v>12</v>
      </c>
      <c r="C26" s="13" t="s">
        <v>176</v>
      </c>
      <c r="D26" s="13"/>
      <c r="E26" s="13"/>
      <c r="F26" s="13">
        <v>1</v>
      </c>
      <c r="G26" s="13"/>
      <c r="I26" s="13"/>
      <c r="J26" s="13">
        <v>1</v>
      </c>
      <c r="K26" s="13"/>
      <c r="L26" s="13"/>
    </row>
    <row r="27" spans="1:12" ht="15">
      <c r="A27" s="17">
        <v>37449</v>
      </c>
      <c r="B27" s="13">
        <v>13</v>
      </c>
      <c r="C27" s="13" t="s">
        <v>177</v>
      </c>
      <c r="D27" s="13"/>
      <c r="E27" s="13"/>
      <c r="F27" s="13">
        <v>1</v>
      </c>
      <c r="G27" s="13"/>
      <c r="H27" s="13">
        <v>1</v>
      </c>
      <c r="I27" s="13"/>
      <c r="J27" s="13"/>
      <c r="K27" s="13"/>
      <c r="L27" s="13"/>
    </row>
    <row r="28" spans="1:12" ht="15">
      <c r="A28" s="17">
        <v>37450</v>
      </c>
      <c r="B28" s="13">
        <v>14</v>
      </c>
      <c r="C28" s="13" t="s">
        <v>178</v>
      </c>
      <c r="D28" s="13"/>
      <c r="E28" s="13"/>
      <c r="F28" s="13">
        <v>1</v>
      </c>
      <c r="G28" s="13">
        <v>1</v>
      </c>
      <c r="H28" s="13"/>
      <c r="I28" s="13"/>
      <c r="J28" s="13"/>
      <c r="K28" s="13"/>
      <c r="L28" s="13"/>
    </row>
    <row r="29" spans="1:12" ht="15">
      <c r="A29" s="17">
        <v>37451</v>
      </c>
      <c r="B29" s="13"/>
      <c r="C29" s="13" t="s">
        <v>164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>
      <c r="A30" s="17">
        <v>37452</v>
      </c>
      <c r="B30" s="13"/>
      <c r="C30" s="13" t="s">
        <v>165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5" ht="12.75">
      <c r="C34" t="s">
        <v>233</v>
      </c>
      <c r="E34" t="s">
        <v>234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L10" sqref="L10"/>
    </sheetView>
  </sheetViews>
  <sheetFormatPr defaultColWidth="9.140625" defaultRowHeight="12.75"/>
  <cols>
    <col min="1" max="1" width="21.00390625" style="0" bestFit="1" customWidth="1"/>
    <col min="2" max="2" width="11.28125" style="0" bestFit="1" customWidth="1"/>
    <col min="3" max="3" width="12.57421875" style="0" bestFit="1" customWidth="1"/>
    <col min="4" max="4" width="4.57421875" style="0" bestFit="1" customWidth="1"/>
    <col min="5" max="5" width="5.421875" style="0" customWidth="1"/>
    <col min="6" max="6" width="6.7109375" style="0" bestFit="1" customWidth="1"/>
    <col min="7" max="7" width="10.28125" style="0" bestFit="1" customWidth="1"/>
  </cols>
  <sheetData>
    <row r="1" ht="12.75">
      <c r="A1" t="s">
        <v>0</v>
      </c>
    </row>
    <row r="2" spans="1:4" ht="12.75">
      <c r="A2" t="s">
        <v>11</v>
      </c>
      <c r="B2" t="s">
        <v>4</v>
      </c>
      <c r="C2" t="s">
        <v>3</v>
      </c>
      <c r="D2" t="s">
        <v>2</v>
      </c>
    </row>
    <row r="3" spans="1:7" ht="12.75">
      <c r="A3" t="s">
        <v>1</v>
      </c>
      <c r="B3" s="3">
        <f>D3*C3</f>
        <v>6976</v>
      </c>
      <c r="C3">
        <v>3488</v>
      </c>
      <c r="D3">
        <v>2</v>
      </c>
      <c r="G3" t="s">
        <v>10</v>
      </c>
    </row>
    <row r="4" spans="1:7" ht="12.75">
      <c r="A4" t="s">
        <v>5</v>
      </c>
      <c r="B4" s="3">
        <v>500</v>
      </c>
      <c r="E4">
        <v>6</v>
      </c>
      <c r="F4">
        <v>200</v>
      </c>
      <c r="G4" s="2">
        <f>E4*F4</f>
        <v>1200</v>
      </c>
    </row>
    <row r="5" spans="1:7" ht="12.75">
      <c r="A5" t="s">
        <v>6</v>
      </c>
      <c r="B5" s="3">
        <v>2863</v>
      </c>
      <c r="D5">
        <v>2</v>
      </c>
      <c r="E5">
        <v>20</v>
      </c>
      <c r="F5">
        <v>32</v>
      </c>
      <c r="G5" s="2">
        <f>E5*F5</f>
        <v>640</v>
      </c>
    </row>
    <row r="6" spans="1:7" ht="12.75">
      <c r="A6" t="s">
        <v>7</v>
      </c>
      <c r="B6" s="3">
        <f>G7</f>
        <v>5440</v>
      </c>
      <c r="E6">
        <v>6</v>
      </c>
      <c r="F6">
        <v>600</v>
      </c>
      <c r="G6" s="2">
        <f>E6*F6</f>
        <v>3600</v>
      </c>
    </row>
    <row r="7" spans="1:7" ht="12.75">
      <c r="A7" t="s">
        <v>9</v>
      </c>
      <c r="B7" s="3">
        <f>SUM(B3:B6)</f>
        <v>15779</v>
      </c>
      <c r="G7" s="3">
        <f>SUM(G4:G6)</f>
        <v>5440</v>
      </c>
    </row>
    <row r="8" ht="12.75">
      <c r="B8" s="3"/>
    </row>
    <row r="9" spans="1:2" ht="12.75">
      <c r="A9" t="s">
        <v>8</v>
      </c>
      <c r="B9" s="3">
        <f>'UAF Budget'!F51</f>
        <v>56938.421</v>
      </c>
    </row>
    <row r="10" spans="1:2" ht="12.75">
      <c r="A10" t="s">
        <v>4</v>
      </c>
      <c r="B10" s="3">
        <f>B7+B9</f>
        <v>72717.421</v>
      </c>
    </row>
    <row r="14" ht="12.75">
      <c r="A14" t="s">
        <v>55</v>
      </c>
    </row>
    <row r="15" spans="1:8" ht="12.75">
      <c r="A15" t="s">
        <v>58</v>
      </c>
      <c r="B15" t="s">
        <v>56</v>
      </c>
      <c r="C15" t="s">
        <v>57</v>
      </c>
      <c r="D15" t="s">
        <v>59</v>
      </c>
      <c r="E15">
        <v>300</v>
      </c>
      <c r="F15" s="3">
        <v>9.98</v>
      </c>
      <c r="G15" s="6">
        <f>E15*F15</f>
        <v>2994</v>
      </c>
      <c r="H15" t="s">
        <v>128</v>
      </c>
    </row>
    <row r="16" spans="1:8" ht="12.75">
      <c r="A16" t="s">
        <v>60</v>
      </c>
      <c r="B16" t="s">
        <v>56</v>
      </c>
      <c r="C16" t="s">
        <v>61</v>
      </c>
      <c r="E16">
        <v>100</v>
      </c>
      <c r="F16">
        <v>8.99</v>
      </c>
      <c r="G16" s="6">
        <f>E16*F16</f>
        <v>899</v>
      </c>
      <c r="H16" t="s">
        <v>126</v>
      </c>
    </row>
    <row r="17" spans="1:8" ht="12.75">
      <c r="A17" t="s">
        <v>63</v>
      </c>
      <c r="B17" t="s">
        <v>56</v>
      </c>
      <c r="C17" t="s">
        <v>62</v>
      </c>
      <c r="E17">
        <v>45</v>
      </c>
      <c r="F17">
        <v>31.95</v>
      </c>
      <c r="G17" s="6">
        <f>E17*F17</f>
        <v>1437.75</v>
      </c>
      <c r="H17" t="s">
        <v>127</v>
      </c>
    </row>
    <row r="18" spans="1:7" ht="12.75">
      <c r="A18" t="s">
        <v>103</v>
      </c>
      <c r="B18" t="s">
        <v>56</v>
      </c>
      <c r="E18">
        <v>2</v>
      </c>
      <c r="F18">
        <v>29.95</v>
      </c>
      <c r="G18" s="6">
        <f>E18*F18</f>
        <v>59.9</v>
      </c>
    </row>
    <row r="19" ht="12.75">
      <c r="G19" s="6"/>
    </row>
    <row r="20" ht="12.75">
      <c r="G20" s="8">
        <f>SUM(G15:G19)</f>
        <v>5390.65</v>
      </c>
    </row>
    <row r="22" spans="1:3" ht="12.75">
      <c r="A22" t="s">
        <v>104</v>
      </c>
      <c r="B22" s="9" t="s">
        <v>106</v>
      </c>
      <c r="C22">
        <v>79054330</v>
      </c>
    </row>
    <row r="23" ht="12.75">
      <c r="A23" t="s">
        <v>105</v>
      </c>
    </row>
    <row r="24" ht="12.75">
      <c r="B24">
        <v>2205</v>
      </c>
    </row>
    <row r="26" spans="1:2" ht="12.75">
      <c r="A26" t="s">
        <v>107</v>
      </c>
      <c r="B26">
        <v>2213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37">
      <selection activeCell="F51" sqref="F51"/>
    </sheetView>
  </sheetViews>
  <sheetFormatPr defaultColWidth="9.140625" defaultRowHeight="12.75"/>
  <cols>
    <col min="2" max="2" width="22.14062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5" spans="1:7" ht="12.75">
      <c r="A5" t="s">
        <v>15</v>
      </c>
      <c r="F5" t="s">
        <v>16</v>
      </c>
      <c r="G5" t="s">
        <v>17</v>
      </c>
    </row>
    <row r="6" spans="2:7" ht="12.75">
      <c r="B6" t="s">
        <v>18</v>
      </c>
      <c r="C6" t="s">
        <v>19</v>
      </c>
      <c r="D6" t="s">
        <v>20</v>
      </c>
      <c r="F6" t="s">
        <v>4</v>
      </c>
      <c r="G6" t="s">
        <v>4</v>
      </c>
    </row>
    <row r="7" spans="2:7" ht="12.75">
      <c r="B7" t="s">
        <v>52</v>
      </c>
      <c r="C7">
        <v>1</v>
      </c>
      <c r="D7">
        <v>38.29</v>
      </c>
      <c r="E7" s="4">
        <f>C7*D7*174</f>
        <v>6662.46</v>
      </c>
      <c r="F7" s="4">
        <f>E7</f>
        <v>6662.46</v>
      </c>
      <c r="G7" s="4">
        <f>F7</f>
        <v>6662.46</v>
      </c>
    </row>
    <row r="8" spans="2:6" ht="12.75">
      <c r="B8" t="s">
        <v>53</v>
      </c>
      <c r="C8">
        <v>8.2</v>
      </c>
      <c r="D8">
        <v>13.55</v>
      </c>
      <c r="E8" s="4">
        <f>C8*D8*174/2</f>
        <v>9666.57</v>
      </c>
      <c r="F8" s="4">
        <f>E8</f>
        <v>9666.57</v>
      </c>
    </row>
    <row r="9" spans="2:6" ht="12.75">
      <c r="B9" t="s">
        <v>21</v>
      </c>
      <c r="C9">
        <v>3.8</v>
      </c>
      <c r="D9">
        <v>13.55</v>
      </c>
      <c r="E9" s="4">
        <f>C9*D9*174</f>
        <v>8959.26</v>
      </c>
      <c r="F9" s="4">
        <f>E9</f>
        <v>8959.26</v>
      </c>
    </row>
    <row r="11" ht="12.75">
      <c r="B11" t="s">
        <v>22</v>
      </c>
    </row>
    <row r="12" spans="2:7" ht="12.75">
      <c r="B12" t="s">
        <v>52</v>
      </c>
      <c r="E12">
        <v>84</v>
      </c>
      <c r="F12">
        <f>E12</f>
        <v>84</v>
      </c>
      <c r="G12">
        <v>84</v>
      </c>
    </row>
    <row r="13" ht="12.75">
      <c r="B13" t="s">
        <v>23</v>
      </c>
    </row>
    <row r="14" spans="2:7" ht="12.75">
      <c r="B14" t="s">
        <v>52</v>
      </c>
      <c r="E14">
        <v>2021</v>
      </c>
      <c r="F14" s="4">
        <f>E14</f>
        <v>2021</v>
      </c>
      <c r="G14" s="4">
        <f>F14</f>
        <v>2021</v>
      </c>
    </row>
    <row r="15" spans="2:6" ht="12.75">
      <c r="B15" t="s">
        <v>53</v>
      </c>
      <c r="E15">
        <v>0</v>
      </c>
      <c r="F15">
        <v>0</v>
      </c>
    </row>
    <row r="16" spans="2:7" ht="12.75">
      <c r="B16" t="s">
        <v>21</v>
      </c>
      <c r="E16">
        <v>726</v>
      </c>
      <c r="F16" s="4">
        <f>E16</f>
        <v>726</v>
      </c>
      <c r="G16" s="4"/>
    </row>
    <row r="17" spans="2:7" ht="12.75">
      <c r="B17" t="s">
        <v>24</v>
      </c>
      <c r="F17" s="5">
        <f>SUM(F7:F16)</f>
        <v>28119.29</v>
      </c>
      <c r="G17" s="4">
        <f>SUM(G7:G16)</f>
        <v>8767.46</v>
      </c>
    </row>
    <row r="19" ht="12.75">
      <c r="A19" t="s">
        <v>25</v>
      </c>
    </row>
    <row r="20" spans="2:6" ht="12.75">
      <c r="B20" t="s">
        <v>27</v>
      </c>
      <c r="D20">
        <v>2520</v>
      </c>
      <c r="F20">
        <v>2520</v>
      </c>
    </row>
    <row r="21" spans="2:6" ht="12.75">
      <c r="B21" t="s">
        <v>26</v>
      </c>
      <c r="D21">
        <v>2562</v>
      </c>
      <c r="F21">
        <v>2562</v>
      </c>
    </row>
    <row r="22" spans="2:6" ht="12.75">
      <c r="B22" t="s">
        <v>28</v>
      </c>
      <c r="F22">
        <f>SUM(F20:F21)</f>
        <v>5082</v>
      </c>
    </row>
    <row r="23" spans="2:7" ht="12.75">
      <c r="B23" t="s">
        <v>29</v>
      </c>
      <c r="F23" s="1">
        <f>F22</f>
        <v>5082</v>
      </c>
      <c r="G23">
        <v>0</v>
      </c>
    </row>
    <row r="25" ht="12.75">
      <c r="A25" t="s">
        <v>30</v>
      </c>
    </row>
    <row r="26" spans="2:6" ht="12.75">
      <c r="B26" t="s">
        <v>31</v>
      </c>
      <c r="E26">
        <v>100</v>
      </c>
      <c r="F26">
        <v>100</v>
      </c>
    </row>
    <row r="27" spans="2:6" ht="12.75">
      <c r="B27" t="s">
        <v>32</v>
      </c>
      <c r="E27">
        <v>200</v>
      </c>
      <c r="F27">
        <v>200</v>
      </c>
    </row>
    <row r="28" spans="2:7" ht="12.75">
      <c r="B28" t="s">
        <v>33</v>
      </c>
      <c r="F28" s="1">
        <f>SUM(F26:F27)</f>
        <v>300</v>
      </c>
      <c r="G28">
        <v>0</v>
      </c>
    </row>
    <row r="30" ht="12.75">
      <c r="A30" t="s">
        <v>34</v>
      </c>
    </row>
    <row r="31" spans="2:6" ht="12.75">
      <c r="B31" t="s">
        <v>35</v>
      </c>
      <c r="E31">
        <v>259</v>
      </c>
      <c r="F31">
        <v>259</v>
      </c>
    </row>
    <row r="32" spans="2:6" ht="12.75">
      <c r="B32" t="s">
        <v>36</v>
      </c>
      <c r="E32">
        <v>226</v>
      </c>
      <c r="F32">
        <v>226</v>
      </c>
    </row>
    <row r="33" spans="2:6" ht="12.75">
      <c r="B33" t="s">
        <v>37</v>
      </c>
      <c r="E33">
        <v>175</v>
      </c>
      <c r="F33">
        <v>175</v>
      </c>
    </row>
    <row r="34" spans="2:6" ht="12.75">
      <c r="B34" t="s">
        <v>38</v>
      </c>
      <c r="E34">
        <v>300</v>
      </c>
      <c r="F34">
        <v>300</v>
      </c>
    </row>
    <row r="35" spans="2:7" ht="12.75">
      <c r="B35" t="s">
        <v>40</v>
      </c>
      <c r="F35" s="1">
        <f>SUM(F31:F34)</f>
        <v>960</v>
      </c>
      <c r="G35">
        <v>0</v>
      </c>
    </row>
    <row r="37" ht="12.75">
      <c r="A37" t="s">
        <v>41</v>
      </c>
    </row>
    <row r="38" spans="2:6" ht="12.75">
      <c r="B38" t="s">
        <v>39</v>
      </c>
      <c r="E38">
        <v>0</v>
      </c>
      <c r="F38">
        <f>E38</f>
        <v>0</v>
      </c>
    </row>
    <row r="39" spans="2:7" ht="12.75">
      <c r="B39" t="s">
        <v>42</v>
      </c>
      <c r="F39" s="1">
        <f>SUM(F38)</f>
        <v>0</v>
      </c>
      <c r="G39">
        <v>0</v>
      </c>
    </row>
    <row r="41" ht="12.75">
      <c r="A41" t="s">
        <v>43</v>
      </c>
    </row>
    <row r="42" spans="2:6" ht="12.75">
      <c r="B42" t="s">
        <v>54</v>
      </c>
      <c r="E42">
        <v>6246</v>
      </c>
      <c r="F42">
        <v>6246</v>
      </c>
    </row>
    <row r="43" spans="2:7" ht="12.75">
      <c r="B43" t="s">
        <v>44</v>
      </c>
      <c r="F43" s="1">
        <f>SUM(F42)</f>
        <v>6246</v>
      </c>
      <c r="G43">
        <v>0</v>
      </c>
    </row>
    <row r="45" spans="2:7" ht="12.75">
      <c r="B45" t="s">
        <v>45</v>
      </c>
      <c r="F45" s="5">
        <f>F17+F23+F28+F35+F39+F43</f>
        <v>40707.29</v>
      </c>
      <c r="G45">
        <v>9018</v>
      </c>
    </row>
    <row r="47" spans="2:7" ht="12.75">
      <c r="B47" t="s">
        <v>46</v>
      </c>
      <c r="C47" t="s">
        <v>47</v>
      </c>
      <c r="D47" t="s">
        <v>48</v>
      </c>
      <c r="E47" t="s">
        <v>49</v>
      </c>
      <c r="F47">
        <v>0.471</v>
      </c>
      <c r="G47">
        <v>0.471</v>
      </c>
    </row>
    <row r="48" spans="4:7" ht="12.75">
      <c r="D48">
        <v>0.794</v>
      </c>
      <c r="E48" t="s">
        <v>50</v>
      </c>
      <c r="F48" s="4">
        <v>34461</v>
      </c>
      <c r="G48">
        <v>9018</v>
      </c>
    </row>
    <row r="49" spans="6:7" ht="12.75">
      <c r="F49" s="5">
        <f>F47*F48</f>
        <v>16231.131</v>
      </c>
      <c r="G49">
        <v>4247</v>
      </c>
    </row>
    <row r="51" spans="2:7" ht="12.75">
      <c r="B51" t="s">
        <v>51</v>
      </c>
      <c r="F51" s="5">
        <f>F45+F49</f>
        <v>56938.421</v>
      </c>
      <c r="G51">
        <v>13265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2" sqref="E2"/>
    </sheetView>
  </sheetViews>
  <sheetFormatPr defaultColWidth="9.140625" defaultRowHeight="12.75"/>
  <cols>
    <col min="3" max="3" width="26.57421875" style="0" bestFit="1" customWidth="1"/>
    <col min="4" max="4" width="27.00390625" style="0" bestFit="1" customWidth="1"/>
    <col min="5" max="5" width="4.7109375" style="0" bestFit="1" customWidth="1"/>
    <col min="6" max="6" width="5.8515625" style="0" bestFit="1" customWidth="1"/>
    <col min="7" max="7" width="5.28125" style="0" bestFit="1" customWidth="1"/>
    <col min="8" max="8" width="5.140625" style="0" bestFit="1" customWidth="1"/>
    <col min="9" max="9" width="6.00390625" style="0" bestFit="1" customWidth="1"/>
    <col min="10" max="10" width="5.00390625" style="0" bestFit="1" customWidth="1"/>
  </cols>
  <sheetData>
    <row r="1" ht="12.75">
      <c r="A1" t="s">
        <v>159</v>
      </c>
    </row>
    <row r="2" spans="1:10" ht="12.75">
      <c r="A2" t="s">
        <v>160</v>
      </c>
      <c r="D2" s="9" t="s">
        <v>192</v>
      </c>
      <c r="E2">
        <f>SUM(E5:E30)</f>
        <v>10</v>
      </c>
      <c r="F2">
        <f>SUM(F5:F30)</f>
        <v>6</v>
      </c>
      <c r="G2">
        <f>SUM(G5:G30)</f>
        <v>8</v>
      </c>
      <c r="H2">
        <f>SUM(H5:H30)</f>
        <v>2</v>
      </c>
      <c r="I2">
        <f>COUNT(I5:I29)</f>
        <v>2</v>
      </c>
      <c r="J2">
        <f>SUM(E2:I2)</f>
        <v>28</v>
      </c>
    </row>
    <row r="4" spans="1:9" ht="12.75">
      <c r="A4" s="7" t="s">
        <v>166</v>
      </c>
      <c r="B4" s="7" t="s">
        <v>167</v>
      </c>
      <c r="C4" s="7" t="s">
        <v>169</v>
      </c>
      <c r="D4" s="7" t="s">
        <v>168</v>
      </c>
      <c r="E4" s="7" t="s">
        <v>179</v>
      </c>
      <c r="F4" s="7" t="s">
        <v>184</v>
      </c>
      <c r="G4" s="7" t="s">
        <v>185</v>
      </c>
      <c r="H4" s="7" t="s">
        <v>186</v>
      </c>
      <c r="I4" s="12" t="s">
        <v>194</v>
      </c>
    </row>
    <row r="5" spans="1:3" ht="12.75">
      <c r="A5" s="11">
        <v>37427</v>
      </c>
      <c r="B5" s="11"/>
      <c r="C5" t="s">
        <v>201</v>
      </c>
    </row>
    <row r="6" spans="1:3" ht="12.75">
      <c r="A6" s="11">
        <v>37428</v>
      </c>
      <c r="B6" s="11"/>
      <c r="C6" t="s">
        <v>202</v>
      </c>
    </row>
    <row r="7" spans="1:3" ht="12.75">
      <c r="A7" s="11">
        <v>37429</v>
      </c>
      <c r="B7" s="11"/>
      <c r="C7" s="11" t="s">
        <v>161</v>
      </c>
    </row>
    <row r="8" spans="1:3" ht="12.75">
      <c r="A8" s="11">
        <v>37430</v>
      </c>
      <c r="B8" s="11"/>
      <c r="C8" t="s">
        <v>190</v>
      </c>
    </row>
    <row r="9" spans="1:3" ht="12.75">
      <c r="A9" s="11">
        <v>37431</v>
      </c>
      <c r="B9" s="11"/>
      <c r="C9" t="s">
        <v>190</v>
      </c>
    </row>
    <row r="10" spans="1:3" ht="12.75">
      <c r="A10" s="11">
        <v>37432</v>
      </c>
      <c r="B10" s="11"/>
      <c r="C10" t="s">
        <v>190</v>
      </c>
    </row>
    <row r="11" spans="1:8" ht="12.75">
      <c r="A11" s="11">
        <v>37433</v>
      </c>
      <c r="B11">
        <v>1</v>
      </c>
      <c r="C11" t="s">
        <v>170</v>
      </c>
      <c r="D11" t="s">
        <v>191</v>
      </c>
      <c r="E11">
        <v>1</v>
      </c>
      <c r="H11">
        <v>1</v>
      </c>
    </row>
    <row r="12" spans="1:7" ht="12.75">
      <c r="A12" s="11">
        <v>37434</v>
      </c>
      <c r="B12">
        <v>2</v>
      </c>
      <c r="C12" t="s">
        <v>170</v>
      </c>
      <c r="D12" t="s">
        <v>183</v>
      </c>
      <c r="E12">
        <v>1</v>
      </c>
      <c r="G12">
        <v>1</v>
      </c>
    </row>
    <row r="13" spans="1:7" ht="12.75">
      <c r="A13" s="11">
        <v>37435</v>
      </c>
      <c r="B13">
        <v>3</v>
      </c>
      <c r="C13" t="s">
        <v>171</v>
      </c>
      <c r="D13" t="s">
        <v>180</v>
      </c>
      <c r="F13">
        <v>1</v>
      </c>
      <c r="G13">
        <v>1</v>
      </c>
    </row>
    <row r="14" spans="1:7" ht="12.75">
      <c r="A14" s="11">
        <v>37436</v>
      </c>
      <c r="B14">
        <v>4</v>
      </c>
      <c r="C14" t="s">
        <v>171</v>
      </c>
      <c r="D14" t="s">
        <v>181</v>
      </c>
      <c r="F14">
        <v>1</v>
      </c>
      <c r="G14">
        <v>1</v>
      </c>
    </row>
    <row r="15" spans="1:7" ht="12.75">
      <c r="A15" s="11">
        <v>37437</v>
      </c>
      <c r="B15">
        <v>5</v>
      </c>
      <c r="C15" t="s">
        <v>171</v>
      </c>
      <c r="D15" t="s">
        <v>182</v>
      </c>
      <c r="F15">
        <v>1</v>
      </c>
      <c r="G15">
        <v>1</v>
      </c>
    </row>
    <row r="16" spans="1:10" ht="12.75">
      <c r="A16" s="11">
        <v>37438</v>
      </c>
      <c r="B16">
        <v>6</v>
      </c>
      <c r="C16" t="s">
        <v>171</v>
      </c>
      <c r="D16" t="s">
        <v>188</v>
      </c>
      <c r="G16">
        <v>1</v>
      </c>
      <c r="I16" s="12">
        <v>1</v>
      </c>
      <c r="J16" t="s">
        <v>193</v>
      </c>
    </row>
    <row r="17" spans="1:7" ht="12.75">
      <c r="A17" s="11">
        <v>37439</v>
      </c>
      <c r="B17">
        <v>8</v>
      </c>
      <c r="C17" t="s">
        <v>174</v>
      </c>
      <c r="D17" t="s">
        <v>189</v>
      </c>
      <c r="E17">
        <v>1</v>
      </c>
      <c r="G17">
        <v>1</v>
      </c>
    </row>
    <row r="18" spans="1:4" ht="12.75">
      <c r="A18" s="11">
        <v>37440</v>
      </c>
      <c r="C18" t="s">
        <v>162</v>
      </c>
      <c r="D18" t="s">
        <v>172</v>
      </c>
    </row>
    <row r="19" spans="1:4" ht="12.75">
      <c r="A19" s="11">
        <v>37441</v>
      </c>
      <c r="C19" t="s">
        <v>163</v>
      </c>
      <c r="D19" t="s">
        <v>173</v>
      </c>
    </row>
    <row r="20" spans="1:6" ht="12.75">
      <c r="A20" s="11">
        <v>37442</v>
      </c>
      <c r="B20">
        <v>7</v>
      </c>
      <c r="C20" t="s">
        <v>204</v>
      </c>
      <c r="D20" t="s">
        <v>187</v>
      </c>
      <c r="E20">
        <v>1</v>
      </c>
      <c r="F20">
        <v>1</v>
      </c>
    </row>
    <row r="21" spans="1:8" ht="12.75">
      <c r="A21" s="11">
        <v>37443</v>
      </c>
      <c r="B21">
        <v>9</v>
      </c>
      <c r="C21" t="s">
        <v>171</v>
      </c>
      <c r="D21" t="s">
        <v>188</v>
      </c>
      <c r="E21">
        <v>1</v>
      </c>
      <c r="H21">
        <v>1</v>
      </c>
    </row>
    <row r="22" spans="1:3" ht="12.75">
      <c r="A22" s="11">
        <v>37444</v>
      </c>
      <c r="C22" t="s">
        <v>164</v>
      </c>
    </row>
    <row r="23" spans="1:7" ht="12.75">
      <c r="A23" s="11">
        <v>37445</v>
      </c>
      <c r="B23">
        <v>10</v>
      </c>
      <c r="C23" t="s">
        <v>175</v>
      </c>
      <c r="E23">
        <v>1</v>
      </c>
      <c r="G23">
        <v>1</v>
      </c>
    </row>
    <row r="24" spans="1:6" ht="12.75">
      <c r="A24" s="11">
        <v>37446</v>
      </c>
      <c r="B24">
        <v>11</v>
      </c>
      <c r="C24" t="s">
        <v>175</v>
      </c>
      <c r="E24">
        <v>1</v>
      </c>
      <c r="F24">
        <v>1</v>
      </c>
    </row>
    <row r="25" spans="1:3" ht="12.75">
      <c r="A25" s="11">
        <v>37447</v>
      </c>
      <c r="C25" t="s">
        <v>164</v>
      </c>
    </row>
    <row r="26" spans="1:7" ht="12.75">
      <c r="A26" s="11">
        <v>37448</v>
      </c>
      <c r="B26">
        <v>12</v>
      </c>
      <c r="C26" t="s">
        <v>176</v>
      </c>
      <c r="E26">
        <v>1</v>
      </c>
      <c r="G26">
        <v>1</v>
      </c>
    </row>
    <row r="27" spans="1:9" ht="12.75">
      <c r="A27" s="11">
        <v>37449</v>
      </c>
      <c r="B27">
        <v>13</v>
      </c>
      <c r="C27" t="s">
        <v>177</v>
      </c>
      <c r="E27">
        <v>1</v>
      </c>
      <c r="I27">
        <v>1</v>
      </c>
    </row>
    <row r="28" spans="1:6" ht="12.75">
      <c r="A28" s="11">
        <v>37450</v>
      </c>
      <c r="B28">
        <v>14</v>
      </c>
      <c r="C28" t="s">
        <v>178</v>
      </c>
      <c r="E28">
        <v>1</v>
      </c>
      <c r="F28">
        <v>1</v>
      </c>
    </row>
    <row r="29" spans="1:3" ht="12.75">
      <c r="A29" s="11">
        <v>37451</v>
      </c>
      <c r="C29" t="s">
        <v>164</v>
      </c>
    </row>
    <row r="30" spans="1:3" ht="12.75">
      <c r="A30" s="11">
        <v>37452</v>
      </c>
      <c r="C30" t="s">
        <v>165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Fisheries Science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cp:lastPrinted>2002-06-14T16:53:43Z</cp:lastPrinted>
  <dcterms:created xsi:type="dcterms:W3CDTF">2002-05-16T23:38:11Z</dcterms:created>
  <dcterms:modified xsi:type="dcterms:W3CDTF">2002-06-23T03:36:35Z</dcterms:modified>
  <cp:category/>
  <cp:version/>
  <cp:contentType/>
  <cp:contentStatus/>
</cp:coreProperties>
</file>