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0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<sst xmlns="http://schemas.openxmlformats.org/spreadsheetml/2006/main" count="276" uniqueCount="190">
  <si>
    <t>Latitude</t>
  </si>
  <si>
    <t>49°33.92</t>
  </si>
  <si>
    <t>Longitude</t>
  </si>
  <si>
    <t>lat min.dec</t>
  </si>
  <si>
    <t>lon mindec</t>
  </si>
  <si>
    <t>longitude</t>
  </si>
  <si>
    <t>49°11.83</t>
  </si>
  <si>
    <t>133°39.77</t>
  </si>
  <si>
    <t>48°57.96</t>
  </si>
  <si>
    <t>130°39.84</t>
  </si>
  <si>
    <t>48°56.15</t>
  </si>
  <si>
    <t>130°10.06</t>
  </si>
  <si>
    <t>48°53.53</t>
  </si>
  <si>
    <t>129°39.85</t>
  </si>
  <si>
    <t>48°51.46</t>
  </si>
  <si>
    <t>129°09.86</t>
  </si>
  <si>
    <t>48°49.01</t>
  </si>
  <si>
    <t>128°40.09</t>
  </si>
  <si>
    <t>48°46.64</t>
  </si>
  <si>
    <t>128°10.07</t>
  </si>
  <si>
    <t>48°44.67</t>
  </si>
  <si>
    <t>127°40.11</t>
  </si>
  <si>
    <t>48°41.57</t>
  </si>
  <si>
    <t>127°09.93</t>
  </si>
  <si>
    <t>48°39.02</t>
  </si>
  <si>
    <t>126°39.97</t>
  </si>
  <si>
    <t>48°37.40</t>
  </si>
  <si>
    <t>126°19.96</t>
  </si>
  <si>
    <t>48°35.87</t>
  </si>
  <si>
    <t>125°59.80</t>
  </si>
  <si>
    <t>48°34.43</t>
  </si>
  <si>
    <t>125°29.94</t>
  </si>
  <si>
    <t>48°34.07</t>
  </si>
  <si>
    <t>125°29.34</t>
  </si>
  <si>
    <t>48°36.09</t>
  </si>
  <si>
    <t>126°00.10</t>
  </si>
  <si>
    <t>48°37.67</t>
  </si>
  <si>
    <t>126°20.19</t>
  </si>
  <si>
    <t>48°39.10</t>
  </si>
  <si>
    <t>126°40.26</t>
  </si>
  <si>
    <t>48°39.06</t>
  </si>
  <si>
    <t>126°40.21</t>
  </si>
  <si>
    <t>48°41.49</t>
  </si>
  <si>
    <t>127°10.31</t>
  </si>
  <si>
    <t>48°44.62</t>
  </si>
  <si>
    <t>127°40.16</t>
  </si>
  <si>
    <t>48°46.77</t>
  </si>
  <si>
    <t>128°10.14</t>
  </si>
  <si>
    <t>128°40.14</t>
  </si>
  <si>
    <t>48°51.24</t>
  </si>
  <si>
    <t>129°10.10</t>
  </si>
  <si>
    <t>48°53.58</t>
  </si>
  <si>
    <t>129°40.11</t>
  </si>
  <si>
    <t>48°55.86</t>
  </si>
  <si>
    <t>130°10.15</t>
  </si>
  <si>
    <t>48°58.19</t>
  </si>
  <si>
    <t>130°40.16</t>
  </si>
  <si>
    <t>130°40.32</t>
  </si>
  <si>
    <t>49°02.55</t>
  </si>
  <si>
    <t>131°40.10</t>
  </si>
  <si>
    <t>49°07.37</t>
  </si>
  <si>
    <t>132°40.51</t>
  </si>
  <si>
    <t>49°12.06</t>
  </si>
  <si>
    <t>133°40.00</t>
  </si>
  <si>
    <t>49°16.97</t>
  </si>
  <si>
    <t>134°40.14</t>
  </si>
  <si>
    <t>49°16.90</t>
  </si>
  <si>
    <t>134°40.23</t>
  </si>
  <si>
    <t>49°20.89</t>
  </si>
  <si>
    <t>135°40.04</t>
  </si>
  <si>
    <t>49°26.04</t>
  </si>
  <si>
    <t>136°39.93</t>
  </si>
  <si>
    <t>49°29.93</t>
  </si>
  <si>
    <t>137°40.33</t>
  </si>
  <si>
    <t>138°40.09</t>
  </si>
  <si>
    <t>49°34.44</t>
  </si>
  <si>
    <t>138°40.03</t>
  </si>
  <si>
    <t>49°38.00</t>
  </si>
  <si>
    <t>139°40.31</t>
  </si>
  <si>
    <t>49°42.00</t>
  </si>
  <si>
    <t>140°40.12</t>
  </si>
  <si>
    <t>49°46.24</t>
  </si>
  <si>
    <t>141°39.50</t>
  </si>
  <si>
    <t>49°50.16</t>
  </si>
  <si>
    <t>142°40.18</t>
  </si>
  <si>
    <t>50°00.05</t>
  </si>
  <si>
    <t>143°36.03</t>
  </si>
  <si>
    <t>50°00.11</t>
  </si>
  <si>
    <t>145°00.12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</si>
  <si>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</si>
  <si>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</si>
  <si>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</si>
  <si>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</si>
  <si>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</si>
  <si>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</si>
  <si>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</si>
  <si>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Vancouver Island</t>
  </si>
  <si>
    <t>d.long</t>
  </si>
  <si>
    <t>d.lat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</si>
  <si>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</si>
  <si>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</si>
  <si>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</si>
  <si>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</si>
  <si>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</si>
  <si>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</si>
  <si>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</si>
  <si>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</si>
  <si>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</si>
  <si>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</si>
  <si>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</si>
  <si>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</si>
  <si>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</si>
  <si>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</si>
  <si>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</si>
  <si>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</si>
  <si>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</si>
  <si>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</si>
  <si>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</si>
  <si>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</si>
  <si>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</si>
  <si>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</si>
  <si>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</si>
  <si>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</si>
  <si>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</si>
  <si>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</si>
  <si>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</si>
  <si>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</si>
  <si>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</si>
  <si>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</si>
  <si>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</si>
  <si>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</si>
  <si>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</si>
  <si>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</si>
  <si>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</si>
  <si>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</si>
  <si>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</si>
  <si>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</si>
  <si>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</si>
  <si>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</si>
  <si>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</si>
  <si>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</si>
  <si>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</si>
  <si>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</si>
  <si>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</si>
  <si>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</si>
  <si>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</si>
  <si>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</si>
  <si>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</si>
  <si>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</si>
  <si>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</si>
  <si>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</si>
  <si>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</si>
  <si>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</si>
  <si>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</si>
  <si>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</si>
  <si>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</si>
  <si>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</si>
  <si>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</si>
  <si>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</si>
  <si>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</si>
  <si>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</si>
  <si>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</si>
  <si>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</si>
  <si>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</si>
  <si>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</si>
  <si>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</si>
  <si>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</si>
  <si>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</si>
  <si>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</si>
  <si>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</si>
  <si>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</si>
  <si>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</si>
  <si>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</si>
  <si>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</si>
  <si>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</si>
  <si>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</si>
  <si>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</si>
  <si>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</si>
  <si>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</si>
  <si>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File name</t>
  </si>
  <si>
    <t>Stn</t>
  </si>
  <si>
    <t>49°59.97</t>
  </si>
  <si>
    <t>145°00.14</t>
  </si>
  <si>
    <t>50°02.75</t>
  </si>
  <si>
    <t>144°59.99</t>
  </si>
  <si>
    <t>49°34.34</t>
  </si>
  <si>
    <t>138°39.89</t>
  </si>
  <si>
    <t>Bristol Bay</t>
  </si>
  <si>
    <t>49°59.91</t>
  </si>
  <si>
    <t>144°18.37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</si>
</sst>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v>standard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a!$I$3:$I$48</c:f>
              <c:numCache>
                <c:ptCount val="46"/>
                <c:pt idx="0">
                  <c:v>125.489</c:v>
                </c:pt>
                <c:pt idx="1">
                  <c:v>126.0017</c:v>
                </c:pt>
                <c:pt idx="2">
                  <c:v>126.3365</c:v>
                </c:pt>
                <c:pt idx="3">
                  <c:v>126.671</c:v>
                </c:pt>
                <c:pt idx="4">
                  <c:v>126.6702</c:v>
                </c:pt>
                <c:pt idx="5">
                  <c:v>127.1718</c:v>
                </c:pt>
                <c:pt idx="6">
                  <c:v>127.6693</c:v>
                </c:pt>
                <c:pt idx="7">
                  <c:v>128.169</c:v>
                </c:pt>
                <c:pt idx="8">
                  <c:v>128.669</c:v>
                </c:pt>
                <c:pt idx="9">
                  <c:v>129.1683</c:v>
                </c:pt>
                <c:pt idx="10">
                  <c:v>129.6685</c:v>
                </c:pt>
                <c:pt idx="11">
                  <c:v>130.1692</c:v>
                </c:pt>
                <c:pt idx="12">
                  <c:v>130.6693</c:v>
                </c:pt>
                <c:pt idx="13">
                  <c:v>130.672</c:v>
                </c:pt>
                <c:pt idx="14">
                  <c:v>131.6683</c:v>
                </c:pt>
                <c:pt idx="15">
                  <c:v>132.6752</c:v>
                </c:pt>
                <c:pt idx="16">
                  <c:v>133.6667</c:v>
                </c:pt>
                <c:pt idx="17">
                  <c:v>134.669</c:v>
                </c:pt>
                <c:pt idx="18">
                  <c:v>134.6705</c:v>
                </c:pt>
                <c:pt idx="19">
                  <c:v>135.6673</c:v>
                </c:pt>
                <c:pt idx="20">
                  <c:v>136.6655</c:v>
                </c:pt>
                <c:pt idx="21">
                  <c:v>137.6722</c:v>
                </c:pt>
                <c:pt idx="22">
                  <c:v>138.6682</c:v>
                </c:pt>
                <c:pt idx="23">
                  <c:v>138.6672</c:v>
                </c:pt>
                <c:pt idx="24">
                  <c:v>139.6718</c:v>
                </c:pt>
                <c:pt idx="25">
                  <c:v>140.6687</c:v>
                </c:pt>
                <c:pt idx="26">
                  <c:v>141.6583</c:v>
                </c:pt>
                <c:pt idx="27">
                  <c:v>142.6697</c:v>
                </c:pt>
                <c:pt idx="28">
                  <c:v>143.6005</c:v>
                </c:pt>
                <c:pt idx="29">
                  <c:v>144.3062</c:v>
                </c:pt>
                <c:pt idx="30">
                  <c:v>145.002</c:v>
                </c:pt>
                <c:pt idx="31">
                  <c:v>145.00233333333333</c:v>
                </c:pt>
                <c:pt idx="32">
                  <c:v>144.99983333333333</c:v>
                </c:pt>
                <c:pt idx="33">
                  <c:v>133.66283333333334</c:v>
                </c:pt>
                <c:pt idx="34">
                  <c:v>130.664</c:v>
                </c:pt>
                <c:pt idx="35">
                  <c:v>130.16766666666666</c:v>
                </c:pt>
                <c:pt idx="36">
                  <c:v>129.6642</c:v>
                </c:pt>
                <c:pt idx="37">
                  <c:v>129.1643</c:v>
                </c:pt>
                <c:pt idx="38">
                  <c:v>128.6682</c:v>
                </c:pt>
                <c:pt idx="39">
                  <c:v>128.1678</c:v>
                </c:pt>
                <c:pt idx="40">
                  <c:v>127.6685</c:v>
                </c:pt>
                <c:pt idx="41">
                  <c:v>127.1655</c:v>
                </c:pt>
                <c:pt idx="42">
                  <c:v>126.6662</c:v>
                </c:pt>
                <c:pt idx="43">
                  <c:v>126.3327</c:v>
                </c:pt>
                <c:pt idx="44">
                  <c:v>125.9967</c:v>
                </c:pt>
                <c:pt idx="45">
                  <c:v>125.499</c:v>
                </c:pt>
              </c:numCache>
            </c:numRef>
          </c:xVal>
          <c:yVal>
            <c:numRef>
              <c:f>a!$D$3:$D$48</c:f>
              <c:numCache>
                <c:ptCount val="46"/>
                <c:pt idx="0">
                  <c:v>48.5678</c:v>
                </c:pt>
                <c:pt idx="1">
                  <c:v>48.6015</c:v>
                </c:pt>
                <c:pt idx="2">
                  <c:v>48.6278</c:v>
                </c:pt>
                <c:pt idx="3">
                  <c:v>48.6517</c:v>
                </c:pt>
                <c:pt idx="4">
                  <c:v>48.651</c:v>
                </c:pt>
                <c:pt idx="5">
                  <c:v>48.6915</c:v>
                </c:pt>
                <c:pt idx="6">
                  <c:v>48.74366666666667</c:v>
                </c:pt>
                <c:pt idx="7">
                  <c:v>48.7795</c:v>
                </c:pt>
                <c:pt idx="8">
                  <c:v>48.816833333333335</c:v>
                </c:pt>
                <c:pt idx="9">
                  <c:v>48.854</c:v>
                </c:pt>
                <c:pt idx="10">
                  <c:v>48.893</c:v>
                </c:pt>
                <c:pt idx="11">
                  <c:v>48.931</c:v>
                </c:pt>
                <c:pt idx="12">
                  <c:v>48.969833333333334</c:v>
                </c:pt>
                <c:pt idx="13">
                  <c:v>48.969833333333334</c:v>
                </c:pt>
                <c:pt idx="14">
                  <c:v>49.0425</c:v>
                </c:pt>
                <c:pt idx="15">
                  <c:v>49.12283333333333</c:v>
                </c:pt>
                <c:pt idx="16">
                  <c:v>49.201</c:v>
                </c:pt>
                <c:pt idx="17">
                  <c:v>49.282833333333336</c:v>
                </c:pt>
                <c:pt idx="18">
                  <c:v>49.281666666666666</c:v>
                </c:pt>
                <c:pt idx="19">
                  <c:v>49.348166666666664</c:v>
                </c:pt>
                <c:pt idx="20">
                  <c:v>49.434</c:v>
                </c:pt>
                <c:pt idx="21">
                  <c:v>49.49883333333333</c:v>
                </c:pt>
                <c:pt idx="22">
                  <c:v>49.565333333333335</c:v>
                </c:pt>
                <c:pt idx="23">
                  <c:v>49.574</c:v>
                </c:pt>
                <c:pt idx="24">
                  <c:v>49.63333333333333</c:v>
                </c:pt>
                <c:pt idx="25">
                  <c:v>49.7</c:v>
                </c:pt>
                <c:pt idx="26">
                  <c:v>49.77066666666666</c:v>
                </c:pt>
                <c:pt idx="27">
                  <c:v>49.836</c:v>
                </c:pt>
                <c:pt idx="28">
                  <c:v>50.0008</c:v>
                </c:pt>
                <c:pt idx="29">
                  <c:v>49.9985</c:v>
                </c:pt>
                <c:pt idx="30">
                  <c:v>50.0018</c:v>
                </c:pt>
                <c:pt idx="31">
                  <c:v>49.9995</c:v>
                </c:pt>
                <c:pt idx="32">
                  <c:v>50.045833333333334</c:v>
                </c:pt>
                <c:pt idx="33">
                  <c:v>49.1972</c:v>
                </c:pt>
                <c:pt idx="34">
                  <c:v>48.966</c:v>
                </c:pt>
                <c:pt idx="35">
                  <c:v>48.935833333333335</c:v>
                </c:pt>
                <c:pt idx="36">
                  <c:v>48.89216666666667</c:v>
                </c:pt>
                <c:pt idx="37">
                  <c:v>48.85766666666667</c:v>
                </c:pt>
                <c:pt idx="38">
                  <c:v>48.816833333333335</c:v>
                </c:pt>
                <c:pt idx="39">
                  <c:v>48.77733333333333</c:v>
                </c:pt>
                <c:pt idx="40">
                  <c:v>48.7445</c:v>
                </c:pt>
                <c:pt idx="41">
                  <c:v>48.69283333333333</c:v>
                </c:pt>
                <c:pt idx="42">
                  <c:v>48.650333333333336</c:v>
                </c:pt>
                <c:pt idx="43">
                  <c:v>48.623333333333335</c:v>
                </c:pt>
                <c:pt idx="44">
                  <c:v>48.597833333333334</c:v>
                </c:pt>
                <c:pt idx="45">
                  <c:v>48.57383333333333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b!$G$102:$G$120</c:f>
              <c:numCache>
                <c:ptCount val="1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</c:numCache>
            </c:numRef>
          </c:xVal>
          <c:yVal>
            <c:numRef>
              <c:f>b!$C$102:$C$120</c:f>
              <c:numCache>
                <c:ptCount val="1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50.5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</c:numCache>
            </c:numRef>
          </c:yVal>
          <c:smooth val="1"/>
        </c:ser>
        <c:ser>
          <c:idx val="3"/>
          <c:order val="4"/>
          <c:tx>
            <c:v>rosettes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a!$I$50:$I$60</c:f>
              <c:numCache>
                <c:ptCount val="11"/>
                <c:pt idx="0">
                  <c:v>126.671</c:v>
                </c:pt>
                <c:pt idx="1">
                  <c:v>126.67016666666666</c:v>
                </c:pt>
                <c:pt idx="2">
                  <c:v>128.669</c:v>
                </c:pt>
                <c:pt idx="3">
                  <c:v>130.66933333333333</c:v>
                </c:pt>
                <c:pt idx="4">
                  <c:v>130.672</c:v>
                </c:pt>
                <c:pt idx="5">
                  <c:v>134.669</c:v>
                </c:pt>
                <c:pt idx="6">
                  <c:v>134.6705</c:v>
                </c:pt>
                <c:pt idx="7">
                  <c:v>138.66483333333332</c:v>
                </c:pt>
                <c:pt idx="8">
                  <c:v>144.99983333333333</c:v>
                </c:pt>
                <c:pt idx="9">
                  <c:v>133.66283333333334</c:v>
                </c:pt>
                <c:pt idx="10">
                  <c:v>130.664</c:v>
                </c:pt>
              </c:numCache>
            </c:numRef>
          </c:xVal>
          <c:yVal>
            <c:numRef>
              <c:f>a!$D$50:$D$60</c:f>
              <c:numCache>
                <c:ptCount val="11"/>
                <c:pt idx="0">
                  <c:v>48.651666666666664</c:v>
                </c:pt>
                <c:pt idx="1">
                  <c:v>48.651</c:v>
                </c:pt>
                <c:pt idx="2">
                  <c:v>48.816833333333335</c:v>
                </c:pt>
                <c:pt idx="3">
                  <c:v>48.969833333333334</c:v>
                </c:pt>
                <c:pt idx="4">
                  <c:v>48.969833333333334</c:v>
                </c:pt>
                <c:pt idx="5">
                  <c:v>49.282833333333336</c:v>
                </c:pt>
                <c:pt idx="6">
                  <c:v>49.281666666666666</c:v>
                </c:pt>
                <c:pt idx="7">
                  <c:v>49.57233333333333</c:v>
                </c:pt>
                <c:pt idx="8">
                  <c:v>50.045833333333334</c:v>
                </c:pt>
                <c:pt idx="9">
                  <c:v>49.19716666666667</c:v>
                </c:pt>
                <c:pt idx="10">
                  <c:v>48.966</c:v>
                </c:pt>
              </c:numCache>
            </c:numRef>
          </c:yVal>
          <c:smooth val="0"/>
        </c:ser>
        <c:ser>
          <c:idx val="5"/>
          <c:order val="5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a!$I$62:$I$62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a!$D$62:$D$62</c:f>
              <c:numCache>
                <c:ptCount val="1"/>
                <c:pt idx="0">
                  <c:v>51.33</c:v>
                </c:pt>
              </c:numCache>
            </c:numRef>
          </c:yVal>
          <c:smooth val="0"/>
        </c:ser>
        <c:ser>
          <c:idx val="6"/>
          <c:order val="6"/>
          <c:tx>
            <c:v>rosette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a!$I$63:$I$63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a!$D$63:$D$63</c:f>
              <c:numCache>
                <c:ptCount val="1"/>
                <c:pt idx="0">
                  <c:v>51.16</c:v>
                </c:pt>
              </c:numCache>
            </c:numRef>
          </c:yVal>
          <c:smooth val="0"/>
        </c:ser>
        <c:axId val="48198237"/>
        <c:axId val="31130950"/>
      </c:scatterChart>
      <c:valAx>
        <c:axId val="48198237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31130950"/>
        <c:crosses val="autoZero"/>
        <c:crossBetween val="midCat"/>
        <c:dispUnits/>
      </c:valAx>
      <c:valAx>
        <c:axId val="31130950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48198237"/>
        <c:crosses val="autoZero"/>
        <c:crossBetween val="midCat"/>
        <c:dispUnits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headerFooter>
    <oddHeader>&amp;C&amp;"Arial,Bold"&amp;14 1998-29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</cdr:y>
    </cdr:from>
    <cdr:to>
      <cdr:x>0.92375</cdr:x>
      <cdr:y>0.0365</cdr:y>
    </cdr:to>
    <cdr:sp>
      <cdr:nvSpPr>
        <cdr:cNvPr id="1" name="TextBox 1"/>
        <cdr:cNvSpPr txBox="1">
          <a:spLocks noChangeArrowheads="1"/>
        </cdr:cNvSpPr>
      </cdr:nvSpPr>
      <cdr:spPr>
        <a:xfrm>
          <a:off x="6572250" y="0"/>
          <a:ext cx="1438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JP Tully   26 aug - 18 sep</a:t>
          </a:r>
        </a:p>
      </cdr:txBody>
    </cdr:sp>
  </cdr:relSizeAnchor>
  <cdr:relSizeAnchor xmlns:cdr="http://schemas.openxmlformats.org/drawingml/2006/chartDrawing">
    <cdr:from>
      <cdr:x>0.76425</cdr:x>
      <cdr:y>0.72925</cdr:y>
    </cdr:from>
    <cdr:to>
      <cdr:x>0.79025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6629400" y="4324350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  <cdr:relSizeAnchor xmlns:cdr="http://schemas.openxmlformats.org/drawingml/2006/chartDrawing">
    <cdr:from>
      <cdr:x>0.0795</cdr:x>
      <cdr:y>0.36925</cdr:y>
    </cdr:from>
    <cdr:to>
      <cdr:x>0.11275</cdr:x>
      <cdr:y>0.40575</cdr:y>
    </cdr:to>
    <cdr:sp>
      <cdr:nvSpPr>
        <cdr:cNvPr id="3" name="TextBox 3"/>
        <cdr:cNvSpPr txBox="1">
          <a:spLocks noChangeArrowheads="1"/>
        </cdr:cNvSpPr>
      </cdr:nvSpPr>
      <cdr:spPr>
        <a:xfrm>
          <a:off x="685800" y="219075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0.3145</cdr:x>
      <cdr:y>0.4895</cdr:y>
    </cdr:from>
    <cdr:to>
      <cdr:x>0.34775</cdr:x>
      <cdr:y>0.526</cdr:y>
    </cdr:to>
    <cdr:sp>
      <cdr:nvSpPr>
        <cdr:cNvPr id="4" name="TextBox 4"/>
        <cdr:cNvSpPr txBox="1">
          <a:spLocks noChangeArrowheads="1"/>
        </cdr:cNvSpPr>
      </cdr:nvSpPr>
      <cdr:spPr>
        <a:xfrm>
          <a:off x="2724150" y="28956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0.73825</cdr:x>
      <cdr:y>0.33475</cdr:y>
    </cdr:from>
    <cdr:to>
      <cdr:x>0.826</cdr:x>
      <cdr:y>0.401</cdr:y>
    </cdr:to>
    <cdr:sp>
      <cdr:nvSpPr>
        <cdr:cNvPr id="5" name="TextBox 8"/>
        <cdr:cNvSpPr txBox="1">
          <a:spLocks noChangeArrowheads="1"/>
        </cdr:cNvSpPr>
      </cdr:nvSpPr>
      <cdr:spPr>
        <a:xfrm>
          <a:off x="6400800" y="1981200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0.804</cdr:x>
      <cdr:y>0.05775</cdr:y>
    </cdr:from>
    <cdr:to>
      <cdr:x>0.87025</cdr:x>
      <cdr:y>0.09425</cdr:y>
    </cdr:to>
    <cdr:sp>
      <cdr:nvSpPr>
        <cdr:cNvPr id="6" name="TextBox 12"/>
        <cdr:cNvSpPr txBox="1">
          <a:spLocks noChangeArrowheads="1"/>
        </cdr:cNvSpPr>
      </cdr:nvSpPr>
      <cdr:spPr>
        <a:xfrm>
          <a:off x="6972300" y="333375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0.804</cdr:x>
      <cdr:y>0.10225</cdr:y>
    </cdr:from>
    <cdr:to>
      <cdr:x>0.887</cdr:x>
      <cdr:y>0.13875</cdr:y>
    </cdr:to>
    <cdr:sp>
      <cdr:nvSpPr>
        <cdr:cNvPr id="7" name="TextBox 13"/>
        <cdr:cNvSpPr txBox="1">
          <a:spLocks noChangeArrowheads="1"/>
        </cdr:cNvSpPr>
      </cdr:nvSpPr>
      <cdr:spPr>
        <a:xfrm>
          <a:off x="6972300" y="600075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  <cdr:relSizeAnchor xmlns:cdr="http://schemas.openxmlformats.org/drawingml/2006/chartDrawing">
    <cdr:from>
      <cdr:x>0.61</cdr:x>
      <cdr:y>0.64725</cdr:y>
    </cdr:from>
    <cdr:to>
      <cdr:x>0.64325</cdr:x>
      <cdr:y>0.68375</cdr:y>
    </cdr:to>
    <cdr:sp>
      <cdr:nvSpPr>
        <cdr:cNvPr id="8" name="TextBox 14"/>
        <cdr:cNvSpPr txBox="1">
          <a:spLocks noChangeArrowheads="1"/>
        </cdr:cNvSpPr>
      </cdr:nvSpPr>
      <cdr:spPr>
        <a:xfrm>
          <a:off x="5286375" y="3838575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0.46325</cdr:x>
      <cdr:y>0.568</cdr:y>
    </cdr:from>
    <cdr:to>
      <cdr:x>0.4965</cdr:x>
      <cdr:y>0.6045</cdr:y>
    </cdr:to>
    <cdr:sp>
      <cdr:nvSpPr>
        <cdr:cNvPr id="9" name="TextBox 15"/>
        <cdr:cNvSpPr txBox="1">
          <a:spLocks noChangeArrowheads="1"/>
        </cdr:cNvSpPr>
      </cdr:nvSpPr>
      <cdr:spPr>
        <a:xfrm>
          <a:off x="4019550" y="3362325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40">
      <selection activeCell="K37" sqref="K37"/>
    </sheetView>
  </sheetViews>
  <sheetFormatPr defaultColWidth="9.140625" defaultRowHeight="12.75"/>
  <cols>
    <col min="1" max="4" width="9.140625" style="1" customWidth="1"/>
    <col min="5" max="5" width="8.8515625" style="4" customWidth="1"/>
    <col min="7" max="8" width="9.140625" style="1" customWidth="1"/>
    <col min="9" max="9" width="10.28125" style="1" customWidth="1"/>
  </cols>
  <sheetData>
    <row r="1" spans="1:12" ht="12.75">
      <c r="A1" s="1" t="s">
        <v>0</v>
      </c>
      <c r="B1" s="1" t="s">
        <v>3</v>
      </c>
      <c r="D1" s="1" t="s">
        <v>0</v>
      </c>
      <c r="E1" s="4" t="s">
        <v>180</v>
      </c>
      <c r="F1" t="s">
        <v>2</v>
      </c>
      <c r="G1" s="1" t="s">
        <v>4</v>
      </c>
      <c r="I1" s="1" t="s">
        <v>5</v>
      </c>
      <c r="J1" t="s">
        <v>179</v>
      </c>
      <c r="K1" t="s">
        <v>0</v>
      </c>
      <c r="L1" t="s">
        <v>2</v>
      </c>
    </row>
    <row r="3" spans="1:9" ht="12.75">
      <c r="A3" s="1" t="s">
        <v>32</v>
      </c>
      <c r="B3" s="1">
        <v>0.3407</v>
      </c>
      <c r="C3" s="1">
        <f>B3*100/60</f>
        <v>0.5678333333333333</v>
      </c>
      <c r="D3" s="1">
        <v>48.5678</v>
      </c>
      <c r="E3" s="5" t="s">
        <v>101</v>
      </c>
      <c r="F3" s="1" t="s">
        <v>33</v>
      </c>
      <c r="G3" s="1">
        <v>0.2934</v>
      </c>
      <c r="H3" s="1">
        <f>G3*100/60</f>
        <v>0.489</v>
      </c>
      <c r="I3" s="1">
        <v>125.489</v>
      </c>
    </row>
    <row r="4" spans="1:9" ht="12.75">
      <c r="A4" s="1" t="s">
        <v>34</v>
      </c>
      <c r="B4" s="1">
        <v>0.3609</v>
      </c>
      <c r="C4" s="1">
        <f aca="true" t="shared" si="0" ref="C4:C39">B4*100/60</f>
        <v>0.6015</v>
      </c>
      <c r="D4" s="1">
        <v>48.6015</v>
      </c>
      <c r="E4" s="5" t="s">
        <v>104</v>
      </c>
      <c r="F4" s="1" t="s">
        <v>35</v>
      </c>
      <c r="G4" s="1">
        <v>0.001</v>
      </c>
      <c r="H4" s="1">
        <f aca="true" t="shared" si="1" ref="H4:H39">G4*100/60</f>
        <v>0.0016666666666666668</v>
      </c>
      <c r="I4" s="1">
        <v>126.0017</v>
      </c>
    </row>
    <row r="5" spans="1:9" ht="12.75">
      <c r="A5" s="1" t="s">
        <v>36</v>
      </c>
      <c r="B5" s="1">
        <v>0.3767</v>
      </c>
      <c r="C5" s="1">
        <f t="shared" si="0"/>
        <v>0.6278333333333332</v>
      </c>
      <c r="D5" s="1">
        <v>48.6278</v>
      </c>
      <c r="E5" s="5" t="s">
        <v>107</v>
      </c>
      <c r="F5" s="1" t="s">
        <v>37</v>
      </c>
      <c r="G5" s="1">
        <v>0.2019</v>
      </c>
      <c r="H5" s="1">
        <f t="shared" si="1"/>
        <v>0.3365</v>
      </c>
      <c r="I5" s="1">
        <v>126.3365</v>
      </c>
    </row>
    <row r="6" spans="1:9" ht="12.75">
      <c r="A6" s="1" t="s">
        <v>38</v>
      </c>
      <c r="B6" s="1">
        <v>0.391</v>
      </c>
      <c r="C6" s="1">
        <f t="shared" si="0"/>
        <v>0.6516666666666667</v>
      </c>
      <c r="D6" s="1">
        <v>48.6517</v>
      </c>
      <c r="E6" s="5" t="s">
        <v>110</v>
      </c>
      <c r="F6" s="1" t="s">
        <v>39</v>
      </c>
      <c r="G6" s="1">
        <v>0.4026</v>
      </c>
      <c r="H6" s="1">
        <f>G6*100/60</f>
        <v>0.6709999999999999</v>
      </c>
      <c r="I6" s="1">
        <v>126.671</v>
      </c>
    </row>
    <row r="7" spans="1:9" ht="12.75">
      <c r="A7" s="1" t="s">
        <v>40</v>
      </c>
      <c r="B7" s="1">
        <v>0.3906</v>
      </c>
      <c r="C7" s="1">
        <f t="shared" si="0"/>
        <v>0.651</v>
      </c>
      <c r="D7" s="1">
        <v>48.651</v>
      </c>
      <c r="E7" s="5" t="s">
        <v>110</v>
      </c>
      <c r="F7" s="1" t="s">
        <v>41</v>
      </c>
      <c r="G7" s="1">
        <v>0.4021</v>
      </c>
      <c r="H7" s="1">
        <f t="shared" si="1"/>
        <v>0.6701666666666667</v>
      </c>
      <c r="I7" s="1">
        <v>126.6702</v>
      </c>
    </row>
    <row r="8" spans="1:9" ht="12.75">
      <c r="A8" s="1" t="s">
        <v>42</v>
      </c>
      <c r="B8" s="1">
        <v>0.4149</v>
      </c>
      <c r="C8" s="1">
        <f t="shared" si="0"/>
        <v>0.6915</v>
      </c>
      <c r="D8" s="1">
        <f>C8+48</f>
        <v>48.6915</v>
      </c>
      <c r="E8" s="5" t="s">
        <v>113</v>
      </c>
      <c r="F8" s="1" t="s">
        <v>43</v>
      </c>
      <c r="G8" s="1">
        <v>0.1031</v>
      </c>
      <c r="H8" s="1">
        <f t="shared" si="1"/>
        <v>0.17183333333333334</v>
      </c>
      <c r="I8" s="1">
        <v>127.1718</v>
      </c>
    </row>
    <row r="9" spans="1:9" ht="12.75">
      <c r="A9" s="1" t="s">
        <v>44</v>
      </c>
      <c r="B9" s="1">
        <v>0.4462</v>
      </c>
      <c r="C9" s="1">
        <f t="shared" si="0"/>
        <v>0.7436666666666666</v>
      </c>
      <c r="D9" s="1">
        <f aca="true" t="shared" si="2" ref="D9:D16">C9+48</f>
        <v>48.74366666666667</v>
      </c>
      <c r="E9" s="5" t="s">
        <v>116</v>
      </c>
      <c r="F9" s="1" t="s">
        <v>45</v>
      </c>
      <c r="G9" s="1">
        <v>0.4016</v>
      </c>
      <c r="H9" s="1">
        <f t="shared" si="1"/>
        <v>0.6693333333333334</v>
      </c>
      <c r="I9" s="1">
        <v>127.6693</v>
      </c>
    </row>
    <row r="10" spans="1:9" ht="12.75">
      <c r="A10" s="1" t="s">
        <v>46</v>
      </c>
      <c r="B10" s="1">
        <v>0.4677</v>
      </c>
      <c r="C10" s="1">
        <f t="shared" si="0"/>
        <v>0.7795000000000001</v>
      </c>
      <c r="D10" s="1">
        <f t="shared" si="2"/>
        <v>48.7795</v>
      </c>
      <c r="E10" s="5" t="s">
        <v>119</v>
      </c>
      <c r="F10" s="1" t="s">
        <v>47</v>
      </c>
      <c r="G10" s="1">
        <v>0.1014</v>
      </c>
      <c r="H10" s="1">
        <f t="shared" si="1"/>
        <v>0.169</v>
      </c>
      <c r="I10" s="1">
        <v>128.169</v>
      </c>
    </row>
    <row r="11" spans="1:9" ht="12.75">
      <c r="A11" s="1" t="s">
        <v>16</v>
      </c>
      <c r="B11" s="1">
        <v>0.4901</v>
      </c>
      <c r="C11" s="1">
        <f t="shared" si="0"/>
        <v>0.8168333333333333</v>
      </c>
      <c r="D11" s="1">
        <f t="shared" si="2"/>
        <v>48.816833333333335</v>
      </c>
      <c r="E11" s="5" t="s">
        <v>122</v>
      </c>
      <c r="F11" s="1" t="s">
        <v>48</v>
      </c>
      <c r="G11" s="1">
        <v>0.4014</v>
      </c>
      <c r="H11" s="1">
        <f t="shared" si="1"/>
        <v>0.669</v>
      </c>
      <c r="I11" s="1">
        <v>128.669</v>
      </c>
    </row>
    <row r="12" spans="1:9" ht="12.75">
      <c r="A12" s="1" t="s">
        <v>49</v>
      </c>
      <c r="B12" s="1">
        <v>0.5124</v>
      </c>
      <c r="C12" s="1">
        <f t="shared" si="0"/>
        <v>0.8539999999999999</v>
      </c>
      <c r="D12" s="1">
        <f t="shared" si="2"/>
        <v>48.854</v>
      </c>
      <c r="E12" s="5" t="s">
        <v>125</v>
      </c>
      <c r="F12" s="1" t="s">
        <v>50</v>
      </c>
      <c r="G12" s="1">
        <v>0.101</v>
      </c>
      <c r="H12" s="1">
        <f t="shared" si="1"/>
        <v>0.16833333333333336</v>
      </c>
      <c r="I12" s="1">
        <v>129.1683</v>
      </c>
    </row>
    <row r="13" spans="1:9" ht="12.75">
      <c r="A13" s="1" t="s">
        <v>51</v>
      </c>
      <c r="B13" s="1">
        <v>0.5358</v>
      </c>
      <c r="C13" s="1">
        <f t="shared" si="0"/>
        <v>0.8930000000000001</v>
      </c>
      <c r="D13" s="1">
        <f t="shared" si="2"/>
        <v>48.893</v>
      </c>
      <c r="E13" s="5" t="s">
        <v>128</v>
      </c>
      <c r="F13" s="1" t="s">
        <v>52</v>
      </c>
      <c r="G13" s="1">
        <v>0.4011</v>
      </c>
      <c r="H13" s="1">
        <f t="shared" si="1"/>
        <v>0.6685</v>
      </c>
      <c r="I13" s="1">
        <v>129.6685</v>
      </c>
    </row>
    <row r="14" spans="1:9" ht="12.75">
      <c r="A14" s="1" t="s">
        <v>53</v>
      </c>
      <c r="B14" s="1">
        <v>0.5586</v>
      </c>
      <c r="C14" s="1">
        <f t="shared" si="0"/>
        <v>0.9309999999999999</v>
      </c>
      <c r="D14" s="1">
        <f t="shared" si="2"/>
        <v>48.931</v>
      </c>
      <c r="E14" s="5" t="s">
        <v>131</v>
      </c>
      <c r="F14" s="1" t="s">
        <v>54</v>
      </c>
      <c r="G14" s="1">
        <v>0.1015</v>
      </c>
      <c r="H14" s="1">
        <f t="shared" si="1"/>
        <v>0.16916666666666666</v>
      </c>
      <c r="I14" s="1">
        <v>130.1692</v>
      </c>
    </row>
    <row r="15" spans="1:9" ht="12.75">
      <c r="A15" s="1" t="s">
        <v>55</v>
      </c>
      <c r="B15" s="1">
        <v>0.5819</v>
      </c>
      <c r="C15" s="1">
        <f t="shared" si="0"/>
        <v>0.9698333333333333</v>
      </c>
      <c r="D15" s="1">
        <f t="shared" si="2"/>
        <v>48.969833333333334</v>
      </c>
      <c r="E15" s="5" t="s">
        <v>134</v>
      </c>
      <c r="F15" s="1" t="s">
        <v>56</v>
      </c>
      <c r="G15" s="1">
        <v>0.4016</v>
      </c>
      <c r="H15" s="1">
        <f t="shared" si="1"/>
        <v>0.6693333333333334</v>
      </c>
      <c r="I15" s="1">
        <v>130.6693</v>
      </c>
    </row>
    <row r="16" spans="1:9" ht="12.75">
      <c r="A16" s="1" t="s">
        <v>55</v>
      </c>
      <c r="B16" s="1">
        <v>0.5819</v>
      </c>
      <c r="C16" s="1">
        <f t="shared" si="0"/>
        <v>0.9698333333333333</v>
      </c>
      <c r="D16" s="1">
        <f t="shared" si="2"/>
        <v>48.969833333333334</v>
      </c>
      <c r="E16" s="5" t="s">
        <v>134</v>
      </c>
      <c r="F16" s="1" t="s">
        <v>57</v>
      </c>
      <c r="G16" s="1">
        <v>0.4032</v>
      </c>
      <c r="H16" s="1">
        <f t="shared" si="1"/>
        <v>0.672</v>
      </c>
      <c r="I16" s="1">
        <v>130.672</v>
      </c>
    </row>
    <row r="17" spans="1:9" ht="12.75">
      <c r="A17" s="1" t="s">
        <v>58</v>
      </c>
      <c r="B17" s="1">
        <v>0.0255</v>
      </c>
      <c r="C17" s="1">
        <f t="shared" si="0"/>
        <v>0.042499999999999996</v>
      </c>
      <c r="D17" s="1">
        <f>C17+49</f>
        <v>49.0425</v>
      </c>
      <c r="E17" s="5" t="s">
        <v>137</v>
      </c>
      <c r="F17" s="1" t="s">
        <v>59</v>
      </c>
      <c r="G17" s="1">
        <v>0.401</v>
      </c>
      <c r="H17" s="1">
        <f t="shared" si="1"/>
        <v>0.6683333333333333</v>
      </c>
      <c r="I17" s="1">
        <v>131.6683</v>
      </c>
    </row>
    <row r="18" spans="1:9" ht="12.75">
      <c r="A18" s="1" t="s">
        <v>60</v>
      </c>
      <c r="B18" s="1">
        <v>0.0737</v>
      </c>
      <c r="C18" s="1">
        <f t="shared" si="0"/>
        <v>0.12283333333333334</v>
      </c>
      <c r="D18" s="1">
        <f aca="true" t="shared" si="3" ref="D18:D30">C18+49</f>
        <v>49.12283333333333</v>
      </c>
      <c r="E18" s="5" t="s">
        <v>140</v>
      </c>
      <c r="F18" s="1" t="s">
        <v>61</v>
      </c>
      <c r="G18" s="1">
        <v>0.4051</v>
      </c>
      <c r="H18" s="1">
        <f t="shared" si="1"/>
        <v>0.6751666666666668</v>
      </c>
      <c r="I18" s="1">
        <v>132.6752</v>
      </c>
    </row>
    <row r="19" spans="1:9" ht="13.5" customHeight="1">
      <c r="A19" s="1" t="s">
        <v>62</v>
      </c>
      <c r="B19" s="1">
        <v>0.1206</v>
      </c>
      <c r="C19" s="1">
        <f t="shared" si="0"/>
        <v>0.201</v>
      </c>
      <c r="D19" s="1">
        <f t="shared" si="3"/>
        <v>49.201</v>
      </c>
      <c r="E19" s="5" t="s">
        <v>143</v>
      </c>
      <c r="F19" s="1" t="s">
        <v>63</v>
      </c>
      <c r="G19" s="1">
        <v>0.4</v>
      </c>
      <c r="H19" s="1">
        <f t="shared" si="1"/>
        <v>0.6666666666666666</v>
      </c>
      <c r="I19" s="1">
        <v>133.6667</v>
      </c>
    </row>
    <row r="20" spans="1:9" ht="12.75">
      <c r="A20" s="1" t="s">
        <v>64</v>
      </c>
      <c r="B20" s="1">
        <v>0.1697</v>
      </c>
      <c r="C20" s="1">
        <f t="shared" si="0"/>
        <v>0.2828333333333333</v>
      </c>
      <c r="D20" s="1">
        <f t="shared" si="3"/>
        <v>49.282833333333336</v>
      </c>
      <c r="E20" s="5" t="s">
        <v>146</v>
      </c>
      <c r="F20" s="1" t="s">
        <v>65</v>
      </c>
      <c r="G20" s="1">
        <v>0.4014</v>
      </c>
      <c r="H20" s="1">
        <f t="shared" si="1"/>
        <v>0.669</v>
      </c>
      <c r="I20" s="1">
        <v>134.669</v>
      </c>
    </row>
    <row r="21" spans="1:9" ht="12.75">
      <c r="A21" s="1" t="s">
        <v>66</v>
      </c>
      <c r="B21" s="1">
        <v>0.169</v>
      </c>
      <c r="C21" s="1">
        <f t="shared" si="0"/>
        <v>0.2816666666666667</v>
      </c>
      <c r="D21" s="1">
        <f t="shared" si="3"/>
        <v>49.281666666666666</v>
      </c>
      <c r="E21" s="5" t="s">
        <v>146</v>
      </c>
      <c r="F21" s="1" t="s">
        <v>67</v>
      </c>
      <c r="G21" s="1">
        <v>0.4023</v>
      </c>
      <c r="H21" s="1">
        <f t="shared" si="1"/>
        <v>0.6705</v>
      </c>
      <c r="I21" s="1">
        <v>134.6705</v>
      </c>
    </row>
    <row r="22" spans="1:9" ht="12.75">
      <c r="A22" s="1" t="s">
        <v>68</v>
      </c>
      <c r="B22" s="1">
        <v>0.2089</v>
      </c>
      <c r="C22" s="1">
        <f t="shared" si="0"/>
        <v>0.3481666666666667</v>
      </c>
      <c r="D22" s="1">
        <f t="shared" si="3"/>
        <v>49.348166666666664</v>
      </c>
      <c r="E22" s="5" t="s">
        <v>149</v>
      </c>
      <c r="F22" s="1" t="s">
        <v>69</v>
      </c>
      <c r="G22" s="1">
        <v>0.4004</v>
      </c>
      <c r="H22" s="1">
        <f t="shared" si="1"/>
        <v>0.6673333333333333</v>
      </c>
      <c r="I22" s="1">
        <v>135.6673</v>
      </c>
    </row>
    <row r="23" spans="1:9" ht="12.75">
      <c r="A23" s="1" t="s">
        <v>70</v>
      </c>
      <c r="B23" s="1">
        <v>0.2604</v>
      </c>
      <c r="C23" s="1">
        <f>B23*100/60</f>
        <v>0.43400000000000005</v>
      </c>
      <c r="D23" s="1">
        <f t="shared" si="3"/>
        <v>49.434</v>
      </c>
      <c r="E23" s="5" t="s">
        <v>152</v>
      </c>
      <c r="F23" s="1" t="s">
        <v>71</v>
      </c>
      <c r="G23" s="1">
        <v>0.3993</v>
      </c>
      <c r="H23" s="1">
        <f t="shared" si="1"/>
        <v>0.6655</v>
      </c>
      <c r="I23" s="1">
        <v>136.6655</v>
      </c>
    </row>
    <row r="24" spans="1:9" ht="12.75">
      <c r="A24" s="1" t="s">
        <v>72</v>
      </c>
      <c r="B24" s="1">
        <v>0.2993</v>
      </c>
      <c r="C24" s="1">
        <f t="shared" si="0"/>
        <v>0.49883333333333335</v>
      </c>
      <c r="D24" s="1">
        <f t="shared" si="3"/>
        <v>49.49883333333333</v>
      </c>
      <c r="E24" s="5" t="s">
        <v>155</v>
      </c>
      <c r="F24" s="1" t="s">
        <v>73</v>
      </c>
      <c r="G24" s="1">
        <v>0.4033</v>
      </c>
      <c r="H24" s="1">
        <f t="shared" si="1"/>
        <v>0.6721666666666667</v>
      </c>
      <c r="I24" s="1">
        <v>137.6722</v>
      </c>
    </row>
    <row r="25" spans="1:9" ht="12.75">
      <c r="A25" s="1" t="s">
        <v>1</v>
      </c>
      <c r="B25" s="1">
        <v>0.3392</v>
      </c>
      <c r="C25" s="1">
        <f>B25*100/60</f>
        <v>0.5653333333333334</v>
      </c>
      <c r="D25" s="1">
        <f t="shared" si="3"/>
        <v>49.565333333333335</v>
      </c>
      <c r="E25" s="5" t="s">
        <v>158</v>
      </c>
      <c r="F25" s="1" t="s">
        <v>74</v>
      </c>
      <c r="G25" s="1">
        <v>0.4009</v>
      </c>
      <c r="H25" s="1">
        <f t="shared" si="1"/>
        <v>0.6681666666666666</v>
      </c>
      <c r="I25" s="1">
        <v>138.6682</v>
      </c>
    </row>
    <row r="26" spans="1:9" ht="12.75">
      <c r="A26" s="1" t="s">
        <v>75</v>
      </c>
      <c r="B26" s="1">
        <v>0.3444</v>
      </c>
      <c r="C26" s="1">
        <f t="shared" si="0"/>
        <v>0.574</v>
      </c>
      <c r="D26" s="1">
        <f t="shared" si="3"/>
        <v>49.574</v>
      </c>
      <c r="E26" s="5" t="s">
        <v>158</v>
      </c>
      <c r="F26" s="1" t="s">
        <v>76</v>
      </c>
      <c r="G26" s="1">
        <v>0.4003</v>
      </c>
      <c r="H26" s="1">
        <f t="shared" si="1"/>
        <v>0.6671666666666667</v>
      </c>
      <c r="I26" s="1">
        <v>138.6672</v>
      </c>
    </row>
    <row r="27" spans="1:9" ht="12.75">
      <c r="A27" s="1" t="s">
        <v>77</v>
      </c>
      <c r="B27" s="1">
        <v>0.38</v>
      </c>
      <c r="C27" s="1">
        <f t="shared" si="0"/>
        <v>0.6333333333333333</v>
      </c>
      <c r="D27" s="1">
        <f t="shared" si="3"/>
        <v>49.63333333333333</v>
      </c>
      <c r="E27" s="5" t="s">
        <v>161</v>
      </c>
      <c r="F27" s="1" t="s">
        <v>78</v>
      </c>
      <c r="G27" s="1">
        <v>0.4031</v>
      </c>
      <c r="H27" s="1">
        <f t="shared" si="1"/>
        <v>0.6718333333333334</v>
      </c>
      <c r="I27" s="1">
        <v>139.6718</v>
      </c>
    </row>
    <row r="28" spans="1:9" ht="12.75">
      <c r="A28" s="1" t="s">
        <v>79</v>
      </c>
      <c r="B28" s="1">
        <v>0.42</v>
      </c>
      <c r="C28" s="1">
        <f t="shared" si="0"/>
        <v>0.7</v>
      </c>
      <c r="D28" s="1">
        <f t="shared" si="3"/>
        <v>49.7</v>
      </c>
      <c r="E28" s="5" t="s">
        <v>164</v>
      </c>
      <c r="F28" s="1" t="s">
        <v>80</v>
      </c>
      <c r="G28" s="1">
        <v>0.4012</v>
      </c>
      <c r="H28" s="1">
        <f t="shared" si="1"/>
        <v>0.6686666666666666</v>
      </c>
      <c r="I28" s="1">
        <v>140.6687</v>
      </c>
    </row>
    <row r="29" spans="1:9" ht="12.75">
      <c r="A29" s="1" t="s">
        <v>81</v>
      </c>
      <c r="B29" s="1">
        <v>0.4624</v>
      </c>
      <c r="C29" s="1">
        <f t="shared" si="0"/>
        <v>0.7706666666666666</v>
      </c>
      <c r="D29" s="1">
        <f t="shared" si="3"/>
        <v>49.77066666666666</v>
      </c>
      <c r="E29" s="5" t="s">
        <v>167</v>
      </c>
      <c r="F29" s="1" t="s">
        <v>82</v>
      </c>
      <c r="G29" s="1">
        <v>0.395</v>
      </c>
      <c r="H29" s="1">
        <f t="shared" si="1"/>
        <v>0.6583333333333333</v>
      </c>
      <c r="I29" s="1">
        <v>141.6583</v>
      </c>
    </row>
    <row r="30" spans="1:9" ht="12.75">
      <c r="A30" s="1" t="s">
        <v>83</v>
      </c>
      <c r="B30" s="1">
        <v>0.5016</v>
      </c>
      <c r="C30" s="1">
        <f t="shared" si="0"/>
        <v>0.8360000000000001</v>
      </c>
      <c r="D30" s="1">
        <f t="shared" si="3"/>
        <v>49.836</v>
      </c>
      <c r="E30" s="5" t="s">
        <v>170</v>
      </c>
      <c r="F30" s="1" t="s">
        <v>84</v>
      </c>
      <c r="G30" s="1">
        <v>0.4018</v>
      </c>
      <c r="H30" s="1">
        <f t="shared" si="1"/>
        <v>0.6696666666666666</v>
      </c>
      <c r="I30" s="1">
        <v>142.6697</v>
      </c>
    </row>
    <row r="31" spans="1:9" ht="12.75">
      <c r="A31" s="1" t="s">
        <v>85</v>
      </c>
      <c r="B31" s="1">
        <v>0.0005</v>
      </c>
      <c r="C31" s="1">
        <f t="shared" si="0"/>
        <v>0.0008333333333333334</v>
      </c>
      <c r="D31" s="1">
        <v>50.0008</v>
      </c>
      <c r="E31" s="5" t="s">
        <v>173</v>
      </c>
      <c r="F31" s="1" t="s">
        <v>86</v>
      </c>
      <c r="G31" s="1">
        <v>0.3603</v>
      </c>
      <c r="H31" s="1">
        <f t="shared" si="1"/>
        <v>0.6005</v>
      </c>
      <c r="I31" s="1">
        <v>143.6005</v>
      </c>
    </row>
    <row r="32" spans="1:9" ht="12.75">
      <c r="A32" s="1" t="s">
        <v>188</v>
      </c>
      <c r="B32" s="1">
        <v>0.5991</v>
      </c>
      <c r="C32" s="1">
        <v>0.9985</v>
      </c>
      <c r="D32" s="1">
        <v>49.9985</v>
      </c>
      <c r="E32" s="5" t="s">
        <v>175</v>
      </c>
      <c r="F32" s="1" t="s">
        <v>189</v>
      </c>
      <c r="G32" s="1">
        <v>0.1837</v>
      </c>
      <c r="H32" s="1">
        <v>0.3062</v>
      </c>
      <c r="I32" s="1">
        <v>144.3062</v>
      </c>
    </row>
    <row r="33" spans="1:9" ht="12.75">
      <c r="A33" s="1" t="s">
        <v>87</v>
      </c>
      <c r="B33" s="1">
        <v>0.0011</v>
      </c>
      <c r="C33" s="1">
        <f t="shared" si="0"/>
        <v>0.0018333333333333333</v>
      </c>
      <c r="D33" s="1">
        <v>50.0018</v>
      </c>
      <c r="E33" s="5" t="s">
        <v>177</v>
      </c>
      <c r="F33" s="1" t="s">
        <v>88</v>
      </c>
      <c r="G33" s="1">
        <v>0.0012</v>
      </c>
      <c r="H33" s="1">
        <f t="shared" si="1"/>
        <v>0.002</v>
      </c>
      <c r="I33" s="1">
        <v>145.002</v>
      </c>
    </row>
    <row r="34" spans="1:9" ht="12.75">
      <c r="A34" t="s">
        <v>181</v>
      </c>
      <c r="B34" s="1">
        <v>0.5997</v>
      </c>
      <c r="C34" s="1">
        <f t="shared" si="0"/>
        <v>0.9994999999999999</v>
      </c>
      <c r="D34" s="1">
        <f>C34+49</f>
        <v>49.9995</v>
      </c>
      <c r="E34" s="4" t="s">
        <v>177</v>
      </c>
      <c r="F34" t="s">
        <v>182</v>
      </c>
      <c r="G34" s="1">
        <v>0.0014</v>
      </c>
      <c r="H34" s="1">
        <f t="shared" si="1"/>
        <v>0.002333333333333333</v>
      </c>
      <c r="I34" s="1">
        <f>H34+145</f>
        <v>145.00233333333333</v>
      </c>
    </row>
    <row r="35" spans="1:9" ht="12.75">
      <c r="A35" t="s">
        <v>183</v>
      </c>
      <c r="B35" s="1">
        <v>0.0275</v>
      </c>
      <c r="C35" s="1">
        <f t="shared" si="0"/>
        <v>0.04583333333333333</v>
      </c>
      <c r="D35" s="1">
        <f>C35+50</f>
        <v>50.045833333333334</v>
      </c>
      <c r="E35" s="4" t="s">
        <v>177</v>
      </c>
      <c r="F35" t="s">
        <v>184</v>
      </c>
      <c r="G35" s="1">
        <v>0.5999</v>
      </c>
      <c r="H35" s="1">
        <f t="shared" si="1"/>
        <v>0.9998333333333334</v>
      </c>
      <c r="I35" s="1">
        <f>H35+144</f>
        <v>144.99983333333333</v>
      </c>
    </row>
    <row r="36" spans="1:9" ht="12.75">
      <c r="A36" s="1" t="s">
        <v>6</v>
      </c>
      <c r="B36" s="1">
        <v>0.1183</v>
      </c>
      <c r="C36" s="1">
        <f t="shared" si="0"/>
        <v>0.19716666666666666</v>
      </c>
      <c r="D36" s="1">
        <v>49.1972</v>
      </c>
      <c r="E36" s="4" t="s">
        <v>143</v>
      </c>
      <c r="F36" t="s">
        <v>7</v>
      </c>
      <c r="G36" s="1">
        <v>0.3977</v>
      </c>
      <c r="H36" s="1">
        <f t="shared" si="1"/>
        <v>0.6628333333333334</v>
      </c>
      <c r="I36" s="1">
        <f>(H36+133)</f>
        <v>133.66283333333334</v>
      </c>
    </row>
    <row r="37" spans="1:9" ht="12.75">
      <c r="A37" s="1" t="s">
        <v>8</v>
      </c>
      <c r="B37" s="1">
        <v>0.5796</v>
      </c>
      <c r="C37" s="1">
        <f t="shared" si="0"/>
        <v>0.966</v>
      </c>
      <c r="D37" s="1">
        <f>C37+48</f>
        <v>48.966</v>
      </c>
      <c r="E37" s="4" t="s">
        <v>134</v>
      </c>
      <c r="F37" t="s">
        <v>9</v>
      </c>
      <c r="G37" s="1">
        <v>0.3984</v>
      </c>
      <c r="H37" s="1">
        <f t="shared" si="1"/>
        <v>0.6639999999999999</v>
      </c>
      <c r="I37" s="1">
        <f>(H37+130)</f>
        <v>130.664</v>
      </c>
    </row>
    <row r="38" spans="1:9" ht="12.75">
      <c r="A38" s="1" t="s">
        <v>10</v>
      </c>
      <c r="B38" s="1">
        <v>0.5615</v>
      </c>
      <c r="C38" s="1">
        <f t="shared" si="0"/>
        <v>0.9358333333333333</v>
      </c>
      <c r="D38" s="1">
        <f aca="true" t="shared" si="4" ref="D38:D60">C38+48</f>
        <v>48.935833333333335</v>
      </c>
      <c r="E38" s="4" t="s">
        <v>131</v>
      </c>
      <c r="F38" t="s">
        <v>11</v>
      </c>
      <c r="G38" s="1">
        <v>0.1006</v>
      </c>
      <c r="H38" s="1">
        <f t="shared" si="1"/>
        <v>0.16766666666666666</v>
      </c>
      <c r="I38" s="1">
        <f>(H38+130)</f>
        <v>130.16766666666666</v>
      </c>
    </row>
    <row r="39" spans="1:9" ht="12.75">
      <c r="A39" s="1" t="s">
        <v>12</v>
      </c>
      <c r="B39" s="1">
        <v>0.5353</v>
      </c>
      <c r="C39" s="1">
        <f t="shared" si="0"/>
        <v>0.8921666666666667</v>
      </c>
      <c r="D39" s="1">
        <f t="shared" si="4"/>
        <v>48.89216666666667</v>
      </c>
      <c r="E39" s="4" t="s">
        <v>128</v>
      </c>
      <c r="F39" t="s">
        <v>13</v>
      </c>
      <c r="G39" s="1">
        <v>0.3985</v>
      </c>
      <c r="H39" s="1">
        <f t="shared" si="1"/>
        <v>0.6641666666666667</v>
      </c>
      <c r="I39" s="1">
        <v>129.6642</v>
      </c>
    </row>
    <row r="40" spans="1:9" ht="12.75">
      <c r="A40" s="1" t="s">
        <v>14</v>
      </c>
      <c r="B40" s="1">
        <v>0.5146</v>
      </c>
      <c r="C40" s="1">
        <f aca="true" t="shared" si="5" ref="C40:C60">B40*100/60</f>
        <v>0.8576666666666666</v>
      </c>
      <c r="D40" s="1">
        <f t="shared" si="4"/>
        <v>48.85766666666667</v>
      </c>
      <c r="E40" s="4" t="s">
        <v>125</v>
      </c>
      <c r="F40" t="s">
        <v>15</v>
      </c>
      <c r="G40" s="1">
        <v>0.0986</v>
      </c>
      <c r="H40" s="1">
        <f aca="true" t="shared" si="6" ref="H40:H60">G40*100/60</f>
        <v>0.16433333333333333</v>
      </c>
      <c r="I40" s="1">
        <v>129.1643</v>
      </c>
    </row>
    <row r="41" spans="1:9" ht="12.75">
      <c r="A41" s="1" t="s">
        <v>16</v>
      </c>
      <c r="B41" s="1">
        <v>0.4901</v>
      </c>
      <c r="C41" s="1">
        <f t="shared" si="5"/>
        <v>0.8168333333333333</v>
      </c>
      <c r="D41" s="1">
        <f t="shared" si="4"/>
        <v>48.816833333333335</v>
      </c>
      <c r="E41" s="4" t="s">
        <v>122</v>
      </c>
      <c r="F41" t="s">
        <v>17</v>
      </c>
      <c r="G41" s="1">
        <v>0.4009</v>
      </c>
      <c r="H41" s="1">
        <f t="shared" si="6"/>
        <v>0.6681666666666666</v>
      </c>
      <c r="I41" s="1">
        <v>128.6682</v>
      </c>
    </row>
    <row r="42" spans="1:9" ht="12.75">
      <c r="A42" s="1" t="s">
        <v>18</v>
      </c>
      <c r="B42" s="1">
        <v>0.4664</v>
      </c>
      <c r="C42" s="1">
        <f t="shared" si="5"/>
        <v>0.7773333333333333</v>
      </c>
      <c r="D42" s="1">
        <f t="shared" si="4"/>
        <v>48.77733333333333</v>
      </c>
      <c r="E42" s="4" t="s">
        <v>119</v>
      </c>
      <c r="F42" t="s">
        <v>19</v>
      </c>
      <c r="G42" s="1">
        <v>0.1007</v>
      </c>
      <c r="H42" s="1">
        <f t="shared" si="6"/>
        <v>0.16783333333333333</v>
      </c>
      <c r="I42" s="1">
        <v>128.1678</v>
      </c>
    </row>
    <row r="43" spans="1:9" ht="12.75">
      <c r="A43" s="1" t="s">
        <v>20</v>
      </c>
      <c r="B43" s="1">
        <v>0.4467</v>
      </c>
      <c r="C43" s="1">
        <f t="shared" si="5"/>
        <v>0.7445</v>
      </c>
      <c r="D43" s="1">
        <f t="shared" si="4"/>
        <v>48.7445</v>
      </c>
      <c r="E43" s="4" t="s">
        <v>116</v>
      </c>
      <c r="F43" t="s">
        <v>21</v>
      </c>
      <c r="G43" s="1">
        <v>0.4011</v>
      </c>
      <c r="H43" s="1">
        <f t="shared" si="6"/>
        <v>0.6685</v>
      </c>
      <c r="I43" s="1">
        <v>127.6685</v>
      </c>
    </row>
    <row r="44" spans="1:9" ht="12.75">
      <c r="A44" s="1" t="s">
        <v>22</v>
      </c>
      <c r="B44" s="1">
        <v>0.4157</v>
      </c>
      <c r="C44" s="1">
        <f t="shared" si="5"/>
        <v>0.6928333333333333</v>
      </c>
      <c r="D44" s="1">
        <f t="shared" si="4"/>
        <v>48.69283333333333</v>
      </c>
      <c r="E44" s="4" t="s">
        <v>113</v>
      </c>
      <c r="F44" t="s">
        <v>23</v>
      </c>
      <c r="G44" s="1">
        <v>0.0993</v>
      </c>
      <c r="H44" s="1">
        <f t="shared" si="6"/>
        <v>0.1655</v>
      </c>
      <c r="I44" s="1">
        <v>127.1655</v>
      </c>
    </row>
    <row r="45" spans="1:9" ht="12.75">
      <c r="A45" s="1" t="s">
        <v>24</v>
      </c>
      <c r="B45" s="1">
        <v>0.3902</v>
      </c>
      <c r="C45" s="1">
        <f t="shared" si="5"/>
        <v>0.6503333333333333</v>
      </c>
      <c r="D45" s="1">
        <f t="shared" si="4"/>
        <v>48.650333333333336</v>
      </c>
      <c r="E45" s="4" t="s">
        <v>110</v>
      </c>
      <c r="F45" t="s">
        <v>25</v>
      </c>
      <c r="G45" s="1">
        <v>0.3997</v>
      </c>
      <c r="H45" s="1">
        <f t="shared" si="6"/>
        <v>0.6661666666666667</v>
      </c>
      <c r="I45" s="1">
        <v>126.6662</v>
      </c>
    </row>
    <row r="46" spans="1:9" ht="12.75">
      <c r="A46" s="1" t="s">
        <v>26</v>
      </c>
      <c r="B46" s="1">
        <v>0.374</v>
      </c>
      <c r="C46" s="1">
        <f t="shared" si="5"/>
        <v>0.6233333333333333</v>
      </c>
      <c r="D46" s="1">
        <f t="shared" si="4"/>
        <v>48.623333333333335</v>
      </c>
      <c r="E46" s="4" t="s">
        <v>107</v>
      </c>
      <c r="F46" t="s">
        <v>27</v>
      </c>
      <c r="G46" s="1">
        <v>0.1996</v>
      </c>
      <c r="H46" s="1">
        <f t="shared" si="6"/>
        <v>0.33266666666666667</v>
      </c>
      <c r="I46" s="1">
        <v>126.3327</v>
      </c>
    </row>
    <row r="47" spans="1:9" ht="12.75">
      <c r="A47" s="1" t="s">
        <v>28</v>
      </c>
      <c r="B47" s="1">
        <v>0.3587</v>
      </c>
      <c r="C47" s="1">
        <f t="shared" si="5"/>
        <v>0.5978333333333334</v>
      </c>
      <c r="D47" s="1">
        <f t="shared" si="4"/>
        <v>48.597833333333334</v>
      </c>
      <c r="E47" s="4" t="s">
        <v>104</v>
      </c>
      <c r="F47" t="s">
        <v>29</v>
      </c>
      <c r="G47" s="1">
        <v>0.598</v>
      </c>
      <c r="H47" s="1">
        <f t="shared" si="6"/>
        <v>0.9966666666666666</v>
      </c>
      <c r="I47" s="1">
        <v>125.9967</v>
      </c>
    </row>
    <row r="48" spans="1:9" ht="12.75">
      <c r="A48" s="1" t="s">
        <v>30</v>
      </c>
      <c r="B48" s="1">
        <v>0.3443</v>
      </c>
      <c r="C48" s="1">
        <f t="shared" si="5"/>
        <v>0.5738333333333333</v>
      </c>
      <c r="D48" s="1">
        <f t="shared" si="4"/>
        <v>48.57383333333333</v>
      </c>
      <c r="E48" s="4" t="s">
        <v>101</v>
      </c>
      <c r="F48" t="s">
        <v>31</v>
      </c>
      <c r="G48" s="1">
        <v>0.2994</v>
      </c>
      <c r="H48" s="1">
        <f t="shared" si="6"/>
        <v>0.499</v>
      </c>
      <c r="I48" s="1">
        <v>125.499</v>
      </c>
    </row>
    <row r="50" spans="1:9" ht="12.75">
      <c r="A50" s="1" t="s">
        <v>38</v>
      </c>
      <c r="B50" s="1">
        <v>0.391</v>
      </c>
      <c r="C50" s="1">
        <f t="shared" si="5"/>
        <v>0.6516666666666667</v>
      </c>
      <c r="D50" s="1">
        <f t="shared" si="4"/>
        <v>48.651666666666664</v>
      </c>
      <c r="E50" s="4" t="s">
        <v>110</v>
      </c>
      <c r="F50" s="1" t="s">
        <v>39</v>
      </c>
      <c r="G50" s="1">
        <v>0.4026</v>
      </c>
      <c r="H50" s="1">
        <f t="shared" si="6"/>
        <v>0.6709999999999999</v>
      </c>
      <c r="I50" s="1">
        <f>H50+126</f>
        <v>126.671</v>
      </c>
    </row>
    <row r="51" spans="1:9" ht="12.75">
      <c r="A51" s="1" t="s">
        <v>40</v>
      </c>
      <c r="B51" s="1">
        <v>0.3906</v>
      </c>
      <c r="C51" s="1">
        <f t="shared" si="5"/>
        <v>0.651</v>
      </c>
      <c r="D51" s="1">
        <f t="shared" si="4"/>
        <v>48.651</v>
      </c>
      <c r="E51" s="4" t="s">
        <v>110</v>
      </c>
      <c r="F51" s="1" t="s">
        <v>41</v>
      </c>
      <c r="G51" s="1">
        <v>0.4021</v>
      </c>
      <c r="H51" s="1">
        <f t="shared" si="6"/>
        <v>0.6701666666666667</v>
      </c>
      <c r="I51" s="1">
        <f>H51+126</f>
        <v>126.67016666666666</v>
      </c>
    </row>
    <row r="52" spans="1:9" ht="12.75">
      <c r="A52" s="1" t="s">
        <v>16</v>
      </c>
      <c r="B52" s="1">
        <v>0.4901</v>
      </c>
      <c r="C52" s="1">
        <f t="shared" si="5"/>
        <v>0.8168333333333333</v>
      </c>
      <c r="D52" s="1">
        <f t="shared" si="4"/>
        <v>48.816833333333335</v>
      </c>
      <c r="E52" s="4" t="s">
        <v>122</v>
      </c>
      <c r="F52" s="1" t="s">
        <v>48</v>
      </c>
      <c r="G52" s="1">
        <v>0.4014</v>
      </c>
      <c r="H52" s="1">
        <f t="shared" si="6"/>
        <v>0.669</v>
      </c>
      <c r="I52" s="1">
        <f>H52+128</f>
        <v>128.669</v>
      </c>
    </row>
    <row r="53" spans="1:9" ht="12.75">
      <c r="A53" s="1" t="s">
        <v>55</v>
      </c>
      <c r="B53" s="1">
        <v>0.5819</v>
      </c>
      <c r="C53" s="1">
        <f t="shared" si="5"/>
        <v>0.9698333333333333</v>
      </c>
      <c r="D53" s="1">
        <f t="shared" si="4"/>
        <v>48.969833333333334</v>
      </c>
      <c r="E53" s="4" t="s">
        <v>134</v>
      </c>
      <c r="F53" s="1" t="s">
        <v>56</v>
      </c>
      <c r="G53" s="1">
        <v>0.4016</v>
      </c>
      <c r="H53" s="1">
        <f t="shared" si="6"/>
        <v>0.6693333333333334</v>
      </c>
      <c r="I53" s="1">
        <f>H53+130</f>
        <v>130.66933333333333</v>
      </c>
    </row>
    <row r="54" spans="1:9" ht="12.75">
      <c r="A54" s="1" t="s">
        <v>55</v>
      </c>
      <c r="B54" s="1">
        <v>0.5819</v>
      </c>
      <c r="C54" s="1">
        <f t="shared" si="5"/>
        <v>0.9698333333333333</v>
      </c>
      <c r="D54" s="1">
        <f t="shared" si="4"/>
        <v>48.969833333333334</v>
      </c>
      <c r="E54" s="4" t="s">
        <v>134</v>
      </c>
      <c r="F54" s="1" t="s">
        <v>57</v>
      </c>
      <c r="G54" s="1">
        <v>0.4032</v>
      </c>
      <c r="H54" s="1">
        <f t="shared" si="6"/>
        <v>0.672</v>
      </c>
      <c r="I54" s="1">
        <f>H54+130</f>
        <v>130.672</v>
      </c>
    </row>
    <row r="55" spans="1:9" ht="12.75">
      <c r="A55" s="1" t="s">
        <v>64</v>
      </c>
      <c r="B55" s="1">
        <v>0.1697</v>
      </c>
      <c r="C55" s="1">
        <f t="shared" si="5"/>
        <v>0.2828333333333333</v>
      </c>
      <c r="D55" s="1">
        <f>C55+49</f>
        <v>49.282833333333336</v>
      </c>
      <c r="E55" s="4" t="s">
        <v>146</v>
      </c>
      <c r="F55" s="1" t="s">
        <v>65</v>
      </c>
      <c r="G55" s="1">
        <v>0.4014</v>
      </c>
      <c r="H55" s="1">
        <f t="shared" si="6"/>
        <v>0.669</v>
      </c>
      <c r="I55" s="1">
        <f>H55+134</f>
        <v>134.669</v>
      </c>
    </row>
    <row r="56" spans="1:9" ht="12.75">
      <c r="A56" s="1" t="s">
        <v>66</v>
      </c>
      <c r="B56" s="1">
        <v>0.169</v>
      </c>
      <c r="C56" s="1">
        <f t="shared" si="5"/>
        <v>0.2816666666666667</v>
      </c>
      <c r="D56" s="1">
        <f>C56+49</f>
        <v>49.281666666666666</v>
      </c>
      <c r="E56" s="4" t="s">
        <v>146</v>
      </c>
      <c r="F56" s="1" t="s">
        <v>67</v>
      </c>
      <c r="G56" s="1">
        <v>0.4023</v>
      </c>
      <c r="H56" s="1">
        <f t="shared" si="6"/>
        <v>0.6705</v>
      </c>
      <c r="I56" s="1">
        <f>H56+134</f>
        <v>134.6705</v>
      </c>
    </row>
    <row r="57" spans="1:9" ht="12.75">
      <c r="A57" s="1" t="s">
        <v>185</v>
      </c>
      <c r="B57" s="1">
        <v>0.3434</v>
      </c>
      <c r="C57" s="1">
        <f t="shared" si="5"/>
        <v>0.5723333333333332</v>
      </c>
      <c r="D57" s="1">
        <f>C57+49</f>
        <v>49.57233333333333</v>
      </c>
      <c r="E57" s="4" t="s">
        <v>158</v>
      </c>
      <c r="F57" s="1" t="s">
        <v>186</v>
      </c>
      <c r="G57" s="1">
        <v>0.3989</v>
      </c>
      <c r="H57" s="1">
        <f t="shared" si="6"/>
        <v>0.6648333333333334</v>
      </c>
      <c r="I57" s="1">
        <f>H57+138</f>
        <v>138.66483333333332</v>
      </c>
    </row>
    <row r="58" spans="1:9" ht="12.75">
      <c r="A58" s="1" t="s">
        <v>183</v>
      </c>
      <c r="B58" s="1">
        <v>0.0275</v>
      </c>
      <c r="C58" s="1">
        <f t="shared" si="5"/>
        <v>0.04583333333333333</v>
      </c>
      <c r="D58" s="1">
        <f>C58+50</f>
        <v>50.045833333333334</v>
      </c>
      <c r="E58" s="4" t="s">
        <v>177</v>
      </c>
      <c r="F58" s="1" t="s">
        <v>184</v>
      </c>
      <c r="G58" s="1">
        <v>0.5999</v>
      </c>
      <c r="H58" s="1">
        <f t="shared" si="6"/>
        <v>0.9998333333333334</v>
      </c>
      <c r="I58" s="1">
        <f>H58+144</f>
        <v>144.99983333333333</v>
      </c>
    </row>
    <row r="59" spans="1:9" ht="12.75">
      <c r="A59" s="1" t="s">
        <v>6</v>
      </c>
      <c r="B59" s="1">
        <v>0.1183</v>
      </c>
      <c r="C59" s="1">
        <f t="shared" si="5"/>
        <v>0.19716666666666666</v>
      </c>
      <c r="D59" s="1">
        <f>C59+49</f>
        <v>49.19716666666667</v>
      </c>
      <c r="E59" s="4" t="s">
        <v>143</v>
      </c>
      <c r="F59" s="1" t="s">
        <v>7</v>
      </c>
      <c r="G59" s="1">
        <v>0.3977</v>
      </c>
      <c r="H59" s="1">
        <f t="shared" si="6"/>
        <v>0.6628333333333334</v>
      </c>
      <c r="I59" s="1">
        <f>H59+133</f>
        <v>133.66283333333334</v>
      </c>
    </row>
    <row r="60" spans="1:9" ht="12.75">
      <c r="A60" s="1" t="s">
        <v>8</v>
      </c>
      <c r="B60" s="1">
        <v>0.5796</v>
      </c>
      <c r="C60" s="1">
        <f t="shared" si="5"/>
        <v>0.966</v>
      </c>
      <c r="D60" s="1">
        <f t="shared" si="4"/>
        <v>48.966</v>
      </c>
      <c r="E60" s="4" t="s">
        <v>134</v>
      </c>
      <c r="F60" s="1" t="s">
        <v>9</v>
      </c>
      <c r="G60" s="1">
        <v>0.3984</v>
      </c>
      <c r="H60" s="1">
        <f t="shared" si="6"/>
        <v>0.6639999999999999</v>
      </c>
      <c r="I60" s="1">
        <f>H60+130</f>
        <v>130.664</v>
      </c>
    </row>
    <row r="62" spans="4:9" ht="12.75">
      <c r="D62" s="1">
        <v>51.33</v>
      </c>
      <c r="I62" s="1">
        <v>126</v>
      </c>
    </row>
    <row r="63" spans="4:9" ht="12.75">
      <c r="D63" s="1">
        <v>51.16</v>
      </c>
      <c r="I63" s="1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96</v>
      </c>
      <c r="G1" t="s">
        <v>97</v>
      </c>
      <c r="H1" t="s">
        <v>98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89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90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91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92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93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94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95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187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99</v>
      </c>
      <c r="F1" t="s">
        <v>2</v>
      </c>
    </row>
    <row r="2" spans="1:9" ht="12.75">
      <c r="A2" t="s">
        <v>100</v>
      </c>
      <c r="B2" s="1">
        <v>0.345</v>
      </c>
      <c r="C2" s="1">
        <f>B2*100/60</f>
        <v>0.575</v>
      </c>
      <c r="D2" s="1">
        <f>C2+48</f>
        <v>48.575</v>
      </c>
      <c r="E2" s="3" t="s">
        <v>101</v>
      </c>
      <c r="F2" t="s">
        <v>102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103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104</v>
      </c>
      <c r="F3" t="s">
        <v>105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106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107</v>
      </c>
      <c r="F4" t="s">
        <v>108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109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110</v>
      </c>
      <c r="F5" t="s">
        <v>111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112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113</v>
      </c>
      <c r="F6" t="s">
        <v>114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115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116</v>
      </c>
      <c r="F7" t="s">
        <v>117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118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119</v>
      </c>
      <c r="F8" t="s">
        <v>120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121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122</v>
      </c>
      <c r="F9" t="s">
        <v>123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124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125</v>
      </c>
      <c r="F10" t="s">
        <v>126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127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128</v>
      </c>
      <c r="F11" t="s">
        <v>129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130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131</v>
      </c>
      <c r="F12" t="s">
        <v>132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133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134</v>
      </c>
      <c r="F13" t="s">
        <v>135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136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137</v>
      </c>
      <c r="F14" t="s">
        <v>138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139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140</v>
      </c>
      <c r="F15" t="s">
        <v>141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142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143</v>
      </c>
      <c r="F16" t="s">
        <v>144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145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146</v>
      </c>
      <c r="F17" t="s">
        <v>147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148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149</v>
      </c>
      <c r="F18" t="s">
        <v>150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151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152</v>
      </c>
      <c r="F19" t="s">
        <v>153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154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155</v>
      </c>
      <c r="F20" t="s">
        <v>156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157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158</v>
      </c>
      <c r="F21" t="s">
        <v>159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160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161</v>
      </c>
      <c r="F22" t="s">
        <v>162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163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164</v>
      </c>
      <c r="F23" t="s">
        <v>165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166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167</v>
      </c>
      <c r="F24" t="s">
        <v>168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169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170</v>
      </c>
      <c r="F25" t="s">
        <v>171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172</v>
      </c>
      <c r="B26" s="1">
        <v>0</v>
      </c>
      <c r="C26" s="1">
        <f t="shared" si="0"/>
        <v>0</v>
      </c>
      <c r="D26" s="1">
        <f>C26+50</f>
        <v>50</v>
      </c>
      <c r="E26" s="3" t="s">
        <v>173</v>
      </c>
      <c r="F26" t="s">
        <v>174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172</v>
      </c>
      <c r="B27" s="1">
        <v>0</v>
      </c>
      <c r="C27" s="1">
        <f>B27*100/60</f>
        <v>0</v>
      </c>
      <c r="D27" s="1">
        <f>C27+50</f>
        <v>50</v>
      </c>
      <c r="E27" s="3" t="s">
        <v>175</v>
      </c>
      <c r="F27" t="s">
        <v>176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172</v>
      </c>
      <c r="B28" s="1">
        <v>0</v>
      </c>
      <c r="C28" s="1">
        <f t="shared" si="0"/>
        <v>0</v>
      </c>
      <c r="D28" s="1">
        <f>C28+50</f>
        <v>50</v>
      </c>
      <c r="E28" s="3" t="s">
        <v>177</v>
      </c>
      <c r="F28" t="s">
        <v>178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2001-04-03T20:39:35Z</cp:lastPrinted>
  <dcterms:created xsi:type="dcterms:W3CDTF">1999-02-01T16:46:10Z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