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Z:\! Environmental and regulatory\Environmental Monitoring Data\Seawater\Pipelines\Misc Data Tables\"/>
    </mc:Choice>
  </mc:AlternateContent>
  <bookViews>
    <workbookView xWindow="0" yWindow="0" windowWidth="25170" windowHeight="12120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09" i="1" l="1"/>
  <c r="L909" i="1"/>
  <c r="J909" i="1"/>
  <c r="H909" i="1"/>
  <c r="F909" i="1"/>
  <c r="D909" i="1"/>
  <c r="N908" i="1"/>
  <c r="L908" i="1"/>
  <c r="J908" i="1"/>
  <c r="H908" i="1"/>
  <c r="F908" i="1"/>
  <c r="D908" i="1"/>
  <c r="N907" i="1"/>
  <c r="L907" i="1"/>
  <c r="J907" i="1"/>
  <c r="H907" i="1"/>
  <c r="F907" i="1"/>
  <c r="D907" i="1"/>
  <c r="N906" i="1"/>
  <c r="L906" i="1"/>
  <c r="J906" i="1"/>
  <c r="H906" i="1"/>
  <c r="F906" i="1"/>
  <c r="D906" i="1"/>
  <c r="N905" i="1"/>
  <c r="L905" i="1"/>
  <c r="J905" i="1"/>
  <c r="H905" i="1"/>
  <c r="F905" i="1"/>
  <c r="D905" i="1"/>
  <c r="N904" i="1"/>
  <c r="L904" i="1"/>
  <c r="J904" i="1"/>
  <c r="H904" i="1"/>
  <c r="F904" i="1"/>
  <c r="D904" i="1"/>
  <c r="N903" i="1"/>
  <c r="L903" i="1"/>
  <c r="J903" i="1"/>
  <c r="H903" i="1"/>
  <c r="F903" i="1"/>
  <c r="D903" i="1"/>
  <c r="N902" i="1"/>
  <c r="L902" i="1"/>
  <c r="J902" i="1"/>
  <c r="H902" i="1"/>
  <c r="F902" i="1"/>
  <c r="D902" i="1"/>
  <c r="N901" i="1"/>
  <c r="L901" i="1"/>
  <c r="J901" i="1"/>
  <c r="H901" i="1"/>
  <c r="F901" i="1"/>
  <c r="D901" i="1"/>
  <c r="N900" i="1"/>
  <c r="L900" i="1"/>
  <c r="J900" i="1"/>
  <c r="H900" i="1"/>
  <c r="F900" i="1"/>
  <c r="D900" i="1"/>
  <c r="N899" i="1"/>
  <c r="L899" i="1"/>
  <c r="J899" i="1"/>
  <c r="H899" i="1"/>
  <c r="F899" i="1"/>
  <c r="D899" i="1"/>
  <c r="N898" i="1"/>
  <c r="L898" i="1"/>
  <c r="J898" i="1"/>
  <c r="H898" i="1"/>
  <c r="F898" i="1"/>
  <c r="D898" i="1"/>
  <c r="N897" i="1"/>
  <c r="L897" i="1"/>
  <c r="J897" i="1"/>
  <c r="H897" i="1"/>
  <c r="F897" i="1"/>
  <c r="D897" i="1"/>
  <c r="N896" i="1"/>
  <c r="L896" i="1"/>
  <c r="J896" i="1"/>
  <c r="H896" i="1"/>
  <c r="F896" i="1"/>
  <c r="D896" i="1"/>
  <c r="N895" i="1"/>
  <c r="L895" i="1"/>
  <c r="J895" i="1"/>
  <c r="H895" i="1"/>
  <c r="F895" i="1"/>
  <c r="D895" i="1"/>
  <c r="N894" i="1"/>
  <c r="L894" i="1"/>
  <c r="J894" i="1"/>
  <c r="H894" i="1"/>
  <c r="F894" i="1"/>
  <c r="D894" i="1"/>
  <c r="N893" i="1"/>
  <c r="L893" i="1"/>
  <c r="J893" i="1"/>
  <c r="H893" i="1"/>
  <c r="F893" i="1"/>
  <c r="D893" i="1"/>
  <c r="N892" i="1"/>
  <c r="L892" i="1"/>
  <c r="J892" i="1"/>
  <c r="H892" i="1"/>
  <c r="F892" i="1"/>
  <c r="D892" i="1"/>
  <c r="N891" i="1"/>
  <c r="L891" i="1"/>
  <c r="J891" i="1"/>
  <c r="H891" i="1"/>
  <c r="F891" i="1"/>
  <c r="D891" i="1"/>
  <c r="N890" i="1" l="1"/>
  <c r="L890" i="1"/>
  <c r="J890" i="1"/>
  <c r="H890" i="1"/>
  <c r="F890" i="1"/>
  <c r="D890" i="1"/>
  <c r="N889" i="1"/>
  <c r="L889" i="1"/>
  <c r="J889" i="1"/>
  <c r="H889" i="1"/>
  <c r="F889" i="1"/>
  <c r="D889" i="1"/>
  <c r="N888" i="1"/>
  <c r="L888" i="1"/>
  <c r="J888" i="1"/>
  <c r="H888" i="1"/>
  <c r="F888" i="1"/>
  <c r="D888" i="1"/>
  <c r="N887" i="1"/>
  <c r="L887" i="1"/>
  <c r="J887" i="1"/>
  <c r="H887" i="1"/>
  <c r="F887" i="1"/>
  <c r="D887" i="1"/>
  <c r="N886" i="1"/>
  <c r="L886" i="1"/>
  <c r="J886" i="1"/>
  <c r="H886" i="1"/>
  <c r="F886" i="1"/>
  <c r="D886" i="1"/>
  <c r="N885" i="1"/>
  <c r="L885" i="1"/>
  <c r="J885" i="1"/>
  <c r="H885" i="1"/>
  <c r="F885" i="1"/>
  <c r="D885" i="1"/>
  <c r="N884" i="1"/>
  <c r="L884" i="1"/>
  <c r="J884" i="1"/>
  <c r="H884" i="1"/>
  <c r="F884" i="1"/>
  <c r="D884" i="1"/>
  <c r="N883" i="1"/>
  <c r="L883" i="1"/>
  <c r="J883" i="1"/>
  <c r="H883" i="1"/>
  <c r="F883" i="1"/>
  <c r="D883" i="1"/>
  <c r="N882" i="1"/>
  <c r="L882" i="1"/>
  <c r="J882" i="1"/>
  <c r="H882" i="1"/>
  <c r="F882" i="1"/>
  <c r="D882" i="1"/>
  <c r="N881" i="1"/>
  <c r="L881" i="1"/>
  <c r="J881" i="1"/>
  <c r="H881" i="1"/>
  <c r="F881" i="1"/>
  <c r="D881" i="1"/>
  <c r="N880" i="1"/>
  <c r="L880" i="1"/>
  <c r="J880" i="1"/>
  <c r="H880" i="1"/>
  <c r="F880" i="1"/>
  <c r="D880" i="1"/>
  <c r="N879" i="1"/>
  <c r="L879" i="1"/>
  <c r="J879" i="1"/>
  <c r="H879" i="1"/>
  <c r="F879" i="1"/>
  <c r="D879" i="1"/>
  <c r="N878" i="1"/>
  <c r="L878" i="1"/>
  <c r="J878" i="1"/>
  <c r="H878" i="1"/>
  <c r="F878" i="1"/>
  <c r="D878" i="1"/>
  <c r="N877" i="1"/>
  <c r="L877" i="1"/>
  <c r="J877" i="1"/>
  <c r="H877" i="1"/>
  <c r="F877" i="1"/>
  <c r="D877" i="1"/>
  <c r="N876" i="1"/>
  <c r="L876" i="1"/>
  <c r="J876" i="1"/>
  <c r="H876" i="1"/>
  <c r="F876" i="1"/>
  <c r="D876" i="1"/>
  <c r="N875" i="1"/>
  <c r="L875" i="1"/>
  <c r="J875" i="1"/>
  <c r="H875" i="1"/>
  <c r="F875" i="1"/>
  <c r="D875" i="1"/>
  <c r="N874" i="1"/>
  <c r="L874" i="1"/>
  <c r="J874" i="1"/>
  <c r="H874" i="1"/>
  <c r="F874" i="1"/>
  <c r="D874" i="1"/>
  <c r="N873" i="1"/>
  <c r="L873" i="1"/>
  <c r="J873" i="1"/>
  <c r="H873" i="1"/>
  <c r="F873" i="1"/>
  <c r="D873" i="1"/>
  <c r="N872" i="1"/>
  <c r="L872" i="1"/>
  <c r="J872" i="1"/>
  <c r="H872" i="1"/>
  <c r="F872" i="1"/>
  <c r="D872" i="1"/>
  <c r="N871" i="1"/>
  <c r="L871" i="1"/>
  <c r="J871" i="1"/>
  <c r="H871" i="1"/>
  <c r="F871" i="1"/>
  <c r="D871" i="1"/>
  <c r="N870" i="1"/>
  <c r="L870" i="1"/>
  <c r="J870" i="1"/>
  <c r="H870" i="1"/>
  <c r="F870" i="1"/>
  <c r="D870" i="1"/>
  <c r="N869" i="1"/>
  <c r="L869" i="1"/>
  <c r="J869" i="1"/>
  <c r="H869" i="1"/>
  <c r="F869" i="1"/>
  <c r="D869" i="1"/>
  <c r="N868" i="1"/>
  <c r="L868" i="1"/>
  <c r="J868" i="1"/>
  <c r="H868" i="1"/>
  <c r="F868" i="1"/>
  <c r="D868" i="1"/>
  <c r="N867" i="1"/>
  <c r="L867" i="1"/>
  <c r="J867" i="1"/>
  <c r="H867" i="1"/>
  <c r="F867" i="1"/>
  <c r="D867" i="1"/>
  <c r="N866" i="1"/>
  <c r="L866" i="1"/>
  <c r="J866" i="1"/>
  <c r="H866" i="1"/>
  <c r="F866" i="1"/>
  <c r="D866" i="1"/>
  <c r="N865" i="1"/>
  <c r="L865" i="1"/>
  <c r="J865" i="1"/>
  <c r="H865" i="1"/>
  <c r="F865" i="1"/>
  <c r="D865" i="1"/>
  <c r="N864" i="1"/>
  <c r="L864" i="1"/>
  <c r="J864" i="1"/>
  <c r="H864" i="1"/>
  <c r="F864" i="1"/>
  <c r="D864" i="1"/>
  <c r="N863" i="1"/>
  <c r="L863" i="1"/>
  <c r="J863" i="1"/>
  <c r="H863" i="1"/>
  <c r="F863" i="1"/>
  <c r="D863" i="1"/>
  <c r="N862" i="1"/>
  <c r="L862" i="1"/>
  <c r="J862" i="1"/>
  <c r="H862" i="1"/>
  <c r="F862" i="1"/>
  <c r="D862" i="1"/>
  <c r="N861" i="1"/>
  <c r="L861" i="1"/>
  <c r="J861" i="1"/>
  <c r="H861" i="1"/>
  <c r="F861" i="1"/>
  <c r="D861" i="1"/>
  <c r="N860" i="1"/>
  <c r="L860" i="1"/>
  <c r="J860" i="1"/>
  <c r="H860" i="1"/>
  <c r="F860" i="1"/>
  <c r="D860" i="1"/>
  <c r="N859" i="1"/>
  <c r="L859" i="1"/>
  <c r="J859" i="1"/>
  <c r="H859" i="1"/>
  <c r="F859" i="1"/>
  <c r="D859" i="1"/>
  <c r="N858" i="1"/>
  <c r="L858" i="1"/>
  <c r="J858" i="1"/>
  <c r="H858" i="1"/>
  <c r="F858" i="1"/>
  <c r="D858" i="1"/>
  <c r="N857" i="1"/>
  <c r="L857" i="1"/>
  <c r="J857" i="1"/>
  <c r="H857" i="1"/>
  <c r="F857" i="1"/>
  <c r="D857" i="1"/>
  <c r="N856" i="1"/>
  <c r="L856" i="1"/>
  <c r="J856" i="1"/>
  <c r="H856" i="1"/>
  <c r="F856" i="1"/>
  <c r="D856" i="1"/>
  <c r="N855" i="1"/>
  <c r="L855" i="1"/>
  <c r="J855" i="1"/>
  <c r="H855" i="1"/>
  <c r="F855" i="1"/>
  <c r="D855" i="1"/>
  <c r="N854" i="1"/>
  <c r="L854" i="1"/>
  <c r="J854" i="1"/>
  <c r="H854" i="1"/>
  <c r="F854" i="1"/>
  <c r="D854" i="1"/>
  <c r="N853" i="1"/>
  <c r="L853" i="1"/>
  <c r="J853" i="1"/>
  <c r="H853" i="1"/>
  <c r="F853" i="1"/>
  <c r="D853" i="1"/>
  <c r="N852" i="1"/>
  <c r="L852" i="1"/>
  <c r="J852" i="1"/>
  <c r="H852" i="1"/>
  <c r="F852" i="1"/>
  <c r="D852" i="1"/>
  <c r="N851" i="1"/>
  <c r="L851" i="1"/>
  <c r="J851" i="1"/>
  <c r="H851" i="1"/>
  <c r="F851" i="1"/>
  <c r="D851" i="1"/>
  <c r="N850" i="1"/>
  <c r="L850" i="1"/>
  <c r="J850" i="1"/>
  <c r="H850" i="1"/>
  <c r="F850" i="1"/>
  <c r="D850" i="1"/>
  <c r="N849" i="1"/>
  <c r="L849" i="1"/>
  <c r="J849" i="1"/>
  <c r="H849" i="1"/>
  <c r="F849" i="1"/>
  <c r="D849" i="1"/>
  <c r="N848" i="1"/>
  <c r="L848" i="1"/>
  <c r="J848" i="1"/>
  <c r="H848" i="1"/>
  <c r="F848" i="1"/>
  <c r="D848" i="1"/>
  <c r="N847" i="1"/>
  <c r="L847" i="1"/>
  <c r="J847" i="1"/>
  <c r="H847" i="1"/>
  <c r="F847" i="1"/>
  <c r="D847" i="1"/>
  <c r="N846" i="1"/>
  <c r="L846" i="1"/>
  <c r="J846" i="1"/>
  <c r="H846" i="1"/>
  <c r="F846" i="1"/>
  <c r="D846" i="1"/>
  <c r="N845" i="1"/>
  <c r="L845" i="1"/>
  <c r="J845" i="1"/>
  <c r="H845" i="1"/>
  <c r="F845" i="1"/>
  <c r="D845" i="1"/>
  <c r="N844" i="1"/>
  <c r="L844" i="1"/>
  <c r="J844" i="1"/>
  <c r="H844" i="1"/>
  <c r="F844" i="1"/>
  <c r="D844" i="1"/>
  <c r="N843" i="1"/>
  <c r="L843" i="1"/>
  <c r="J843" i="1"/>
  <c r="H843" i="1"/>
  <c r="F843" i="1"/>
  <c r="D843" i="1"/>
  <c r="N842" i="1"/>
  <c r="L842" i="1"/>
  <c r="J842" i="1"/>
  <c r="H842" i="1"/>
  <c r="F842" i="1"/>
  <c r="D842" i="1"/>
  <c r="N841" i="1"/>
  <c r="L841" i="1"/>
  <c r="J841" i="1"/>
  <c r="H841" i="1"/>
  <c r="F841" i="1"/>
  <c r="D841" i="1"/>
  <c r="N840" i="1"/>
  <c r="L840" i="1"/>
  <c r="J840" i="1"/>
  <c r="H840" i="1"/>
  <c r="F840" i="1"/>
  <c r="D840" i="1"/>
  <c r="N839" i="1"/>
  <c r="L839" i="1"/>
  <c r="J839" i="1"/>
  <c r="H839" i="1"/>
  <c r="F839" i="1"/>
  <c r="D839" i="1"/>
  <c r="N838" i="1"/>
  <c r="L838" i="1"/>
  <c r="J838" i="1"/>
  <c r="H838" i="1"/>
  <c r="F838" i="1"/>
  <c r="D838" i="1"/>
  <c r="N837" i="1"/>
  <c r="L837" i="1"/>
  <c r="J837" i="1"/>
  <c r="H837" i="1"/>
  <c r="F837" i="1"/>
  <c r="D837" i="1"/>
  <c r="N836" i="1"/>
  <c r="L836" i="1"/>
  <c r="J836" i="1"/>
  <c r="H836" i="1"/>
  <c r="F836" i="1"/>
  <c r="D836" i="1"/>
  <c r="N835" i="1"/>
  <c r="L835" i="1"/>
  <c r="J835" i="1"/>
  <c r="H835" i="1"/>
  <c r="F835" i="1"/>
  <c r="D835" i="1"/>
  <c r="N834" i="1"/>
  <c r="L834" i="1"/>
  <c r="J834" i="1"/>
  <c r="H834" i="1"/>
  <c r="F834" i="1"/>
  <c r="D834" i="1"/>
  <c r="N833" i="1"/>
  <c r="L833" i="1"/>
  <c r="J833" i="1"/>
  <c r="H833" i="1"/>
  <c r="F833" i="1"/>
  <c r="D833" i="1"/>
  <c r="N832" i="1"/>
  <c r="L832" i="1"/>
  <c r="J832" i="1"/>
  <c r="H832" i="1"/>
  <c r="F832" i="1"/>
  <c r="D832" i="1"/>
  <c r="N831" i="1"/>
  <c r="L831" i="1"/>
  <c r="J831" i="1"/>
  <c r="H831" i="1"/>
  <c r="F831" i="1"/>
  <c r="D831" i="1"/>
  <c r="N830" i="1"/>
  <c r="L830" i="1"/>
  <c r="J830" i="1"/>
  <c r="H830" i="1"/>
  <c r="F830" i="1"/>
  <c r="D830" i="1"/>
  <c r="N829" i="1"/>
  <c r="L829" i="1"/>
  <c r="J829" i="1"/>
  <c r="H829" i="1"/>
  <c r="F829" i="1"/>
  <c r="D829" i="1"/>
  <c r="N828" i="1"/>
  <c r="L828" i="1"/>
  <c r="J828" i="1"/>
  <c r="H828" i="1"/>
  <c r="F828" i="1"/>
  <c r="D828" i="1"/>
  <c r="N827" i="1"/>
  <c r="L827" i="1"/>
  <c r="J827" i="1"/>
  <c r="H827" i="1"/>
  <c r="F827" i="1"/>
  <c r="D827" i="1"/>
  <c r="N826" i="1"/>
  <c r="L826" i="1"/>
  <c r="J826" i="1"/>
  <c r="H826" i="1"/>
  <c r="F826" i="1"/>
  <c r="D826" i="1"/>
  <c r="N825" i="1"/>
  <c r="L825" i="1"/>
  <c r="J825" i="1"/>
  <c r="H825" i="1"/>
  <c r="F825" i="1"/>
  <c r="D825" i="1"/>
  <c r="N824" i="1"/>
  <c r="L824" i="1"/>
  <c r="J824" i="1"/>
  <c r="H824" i="1"/>
  <c r="F824" i="1"/>
  <c r="D824" i="1"/>
  <c r="N823" i="1"/>
  <c r="L823" i="1"/>
  <c r="J823" i="1"/>
  <c r="H823" i="1"/>
  <c r="F823" i="1"/>
  <c r="D823" i="1"/>
  <c r="N822" i="1"/>
  <c r="L822" i="1"/>
  <c r="J822" i="1"/>
  <c r="H822" i="1"/>
  <c r="F822" i="1"/>
  <c r="D822" i="1"/>
  <c r="N821" i="1"/>
  <c r="L821" i="1"/>
  <c r="J821" i="1"/>
  <c r="H821" i="1"/>
  <c r="F821" i="1"/>
  <c r="D821" i="1"/>
  <c r="N820" i="1"/>
  <c r="L820" i="1"/>
  <c r="J820" i="1"/>
  <c r="H820" i="1"/>
  <c r="F820" i="1"/>
  <c r="D820" i="1"/>
  <c r="N819" i="1"/>
  <c r="L819" i="1"/>
  <c r="J819" i="1"/>
  <c r="H819" i="1"/>
  <c r="F819" i="1"/>
  <c r="D819" i="1"/>
  <c r="N818" i="1"/>
  <c r="L818" i="1"/>
  <c r="J818" i="1"/>
  <c r="H818" i="1"/>
  <c r="F818" i="1"/>
  <c r="D818" i="1"/>
  <c r="N817" i="1"/>
  <c r="L817" i="1"/>
  <c r="J817" i="1"/>
  <c r="H817" i="1"/>
  <c r="F817" i="1"/>
  <c r="D817" i="1"/>
  <c r="N816" i="1"/>
  <c r="L816" i="1"/>
  <c r="J816" i="1"/>
  <c r="H816" i="1"/>
  <c r="F816" i="1"/>
  <c r="D816" i="1"/>
  <c r="N815" i="1"/>
  <c r="L815" i="1"/>
  <c r="J815" i="1"/>
  <c r="H815" i="1"/>
  <c r="F815" i="1"/>
  <c r="D815" i="1"/>
  <c r="N814" i="1"/>
  <c r="L814" i="1"/>
  <c r="J814" i="1"/>
  <c r="H814" i="1"/>
  <c r="F814" i="1"/>
  <c r="D814" i="1"/>
  <c r="N813" i="1"/>
  <c r="L813" i="1"/>
  <c r="J813" i="1"/>
  <c r="H813" i="1"/>
  <c r="F813" i="1"/>
  <c r="D813" i="1"/>
  <c r="N812" i="1"/>
  <c r="L812" i="1"/>
  <c r="J812" i="1"/>
  <c r="H812" i="1"/>
  <c r="F812" i="1"/>
  <c r="D812" i="1"/>
  <c r="N811" i="1"/>
  <c r="L811" i="1"/>
  <c r="J811" i="1"/>
  <c r="H811" i="1"/>
  <c r="F811" i="1"/>
  <c r="D811" i="1"/>
  <c r="N810" i="1"/>
  <c r="L810" i="1"/>
  <c r="J810" i="1"/>
  <c r="H810" i="1"/>
  <c r="F810" i="1"/>
  <c r="D810" i="1"/>
  <c r="N809" i="1"/>
  <c r="L809" i="1"/>
  <c r="J809" i="1"/>
  <c r="H809" i="1"/>
  <c r="F809" i="1"/>
  <c r="D809" i="1"/>
  <c r="N808" i="1"/>
  <c r="L808" i="1"/>
  <c r="J808" i="1"/>
  <c r="H808" i="1"/>
  <c r="F808" i="1"/>
  <c r="D808" i="1"/>
  <c r="N807" i="1"/>
  <c r="L807" i="1"/>
  <c r="J807" i="1"/>
  <c r="H807" i="1"/>
  <c r="F807" i="1"/>
  <c r="D807" i="1"/>
  <c r="N806" i="1"/>
  <c r="L806" i="1"/>
  <c r="J806" i="1"/>
  <c r="H806" i="1"/>
  <c r="F806" i="1"/>
  <c r="D806" i="1"/>
  <c r="N805" i="1"/>
  <c r="L805" i="1"/>
  <c r="J805" i="1"/>
  <c r="H805" i="1"/>
  <c r="F805" i="1"/>
  <c r="D805" i="1"/>
  <c r="N804" i="1"/>
  <c r="L804" i="1"/>
  <c r="J804" i="1"/>
  <c r="H804" i="1"/>
  <c r="F804" i="1"/>
  <c r="D804" i="1"/>
  <c r="N803" i="1"/>
  <c r="L803" i="1"/>
  <c r="J803" i="1"/>
  <c r="H803" i="1"/>
  <c r="F803" i="1"/>
  <c r="D803" i="1"/>
  <c r="N802" i="1"/>
  <c r="L802" i="1"/>
  <c r="J802" i="1"/>
  <c r="H802" i="1"/>
  <c r="F802" i="1"/>
  <c r="D802" i="1"/>
  <c r="N801" i="1"/>
  <c r="L801" i="1"/>
  <c r="J801" i="1"/>
  <c r="H801" i="1"/>
  <c r="F801" i="1"/>
  <c r="D801" i="1"/>
  <c r="N800" i="1"/>
  <c r="L800" i="1"/>
  <c r="J800" i="1"/>
  <c r="H800" i="1"/>
  <c r="F800" i="1"/>
  <c r="D800" i="1"/>
  <c r="N799" i="1"/>
  <c r="L799" i="1"/>
  <c r="J799" i="1"/>
  <c r="H799" i="1"/>
  <c r="F799" i="1"/>
  <c r="D799" i="1"/>
  <c r="N798" i="1"/>
  <c r="L798" i="1"/>
  <c r="J798" i="1"/>
  <c r="H798" i="1"/>
  <c r="F798" i="1"/>
  <c r="D798" i="1"/>
  <c r="N797" i="1"/>
  <c r="L797" i="1"/>
  <c r="J797" i="1"/>
  <c r="H797" i="1"/>
  <c r="F797" i="1"/>
  <c r="D797" i="1"/>
  <c r="N796" i="1"/>
  <c r="L796" i="1"/>
  <c r="J796" i="1"/>
  <c r="H796" i="1"/>
  <c r="F796" i="1"/>
  <c r="D796" i="1"/>
  <c r="N795" i="1"/>
  <c r="L795" i="1"/>
  <c r="J795" i="1"/>
  <c r="H795" i="1"/>
  <c r="F795" i="1"/>
  <c r="D795" i="1"/>
  <c r="N794" i="1"/>
  <c r="L794" i="1"/>
  <c r="J794" i="1"/>
  <c r="H794" i="1"/>
  <c r="F794" i="1"/>
  <c r="D794" i="1"/>
  <c r="N793" i="1"/>
  <c r="L793" i="1"/>
  <c r="J793" i="1"/>
  <c r="H793" i="1"/>
  <c r="F793" i="1"/>
  <c r="D793" i="1"/>
  <c r="N792" i="1"/>
  <c r="L792" i="1"/>
  <c r="J792" i="1"/>
  <c r="H792" i="1"/>
  <c r="F792" i="1"/>
  <c r="D792" i="1"/>
  <c r="N791" i="1"/>
  <c r="L791" i="1"/>
  <c r="J791" i="1"/>
  <c r="H791" i="1"/>
  <c r="F791" i="1"/>
  <c r="D791" i="1"/>
  <c r="N790" i="1"/>
  <c r="L790" i="1"/>
  <c r="J790" i="1"/>
  <c r="H790" i="1"/>
  <c r="F790" i="1"/>
  <c r="D790" i="1"/>
  <c r="N789" i="1"/>
  <c r="L789" i="1"/>
  <c r="J789" i="1"/>
  <c r="H789" i="1"/>
  <c r="F789" i="1"/>
  <c r="D789" i="1"/>
  <c r="N788" i="1"/>
  <c r="L788" i="1"/>
  <c r="J788" i="1"/>
  <c r="H788" i="1"/>
  <c r="F788" i="1"/>
  <c r="D788" i="1"/>
  <c r="N787" i="1"/>
  <c r="L787" i="1"/>
  <c r="J787" i="1"/>
  <c r="H787" i="1"/>
  <c r="F787" i="1"/>
  <c r="D787" i="1"/>
  <c r="N786" i="1"/>
  <c r="L786" i="1"/>
  <c r="J786" i="1"/>
  <c r="H786" i="1"/>
  <c r="F786" i="1"/>
  <c r="D786" i="1"/>
  <c r="N785" i="1"/>
  <c r="L785" i="1"/>
  <c r="J785" i="1"/>
  <c r="H785" i="1"/>
  <c r="F785" i="1"/>
  <c r="D785" i="1"/>
  <c r="N784" i="1"/>
  <c r="L784" i="1"/>
  <c r="J784" i="1"/>
  <c r="H784" i="1"/>
  <c r="F784" i="1"/>
  <c r="D784" i="1"/>
  <c r="N783" i="1"/>
  <c r="L783" i="1"/>
  <c r="J783" i="1"/>
  <c r="H783" i="1"/>
  <c r="F783" i="1"/>
  <c r="D783" i="1"/>
  <c r="N782" i="1"/>
  <c r="L782" i="1"/>
  <c r="J782" i="1"/>
  <c r="H782" i="1"/>
  <c r="F782" i="1"/>
  <c r="D782" i="1"/>
  <c r="N781" i="1"/>
  <c r="L781" i="1"/>
  <c r="J781" i="1"/>
  <c r="H781" i="1"/>
  <c r="F781" i="1"/>
  <c r="D781" i="1"/>
  <c r="N780" i="1"/>
  <c r="L780" i="1"/>
  <c r="J780" i="1"/>
  <c r="H780" i="1"/>
  <c r="F780" i="1"/>
  <c r="D780" i="1"/>
  <c r="N779" i="1"/>
  <c r="L779" i="1"/>
  <c r="J779" i="1"/>
  <c r="H779" i="1"/>
  <c r="F779" i="1"/>
  <c r="D779" i="1"/>
  <c r="N778" i="1"/>
  <c r="L778" i="1"/>
  <c r="J778" i="1"/>
  <c r="H778" i="1"/>
  <c r="F778" i="1"/>
  <c r="D778" i="1"/>
  <c r="N777" i="1"/>
  <c r="L777" i="1"/>
  <c r="J777" i="1"/>
  <c r="H777" i="1"/>
  <c r="F777" i="1"/>
  <c r="D777" i="1"/>
  <c r="N776" i="1"/>
  <c r="L776" i="1"/>
  <c r="J776" i="1"/>
  <c r="H776" i="1"/>
  <c r="F776" i="1"/>
  <c r="D776" i="1"/>
  <c r="N775" i="1"/>
  <c r="L775" i="1"/>
  <c r="J775" i="1"/>
  <c r="H775" i="1"/>
  <c r="F775" i="1"/>
  <c r="D775" i="1"/>
  <c r="N774" i="1"/>
  <c r="L774" i="1"/>
  <c r="J774" i="1"/>
  <c r="H774" i="1"/>
  <c r="F774" i="1"/>
  <c r="D774" i="1"/>
  <c r="N773" i="1"/>
  <c r="L773" i="1"/>
  <c r="J773" i="1"/>
  <c r="H773" i="1"/>
  <c r="F773" i="1"/>
  <c r="D773" i="1"/>
  <c r="N772" i="1"/>
  <c r="L772" i="1"/>
  <c r="J772" i="1"/>
  <c r="H772" i="1"/>
  <c r="F772" i="1"/>
  <c r="D772" i="1"/>
  <c r="N771" i="1"/>
  <c r="L771" i="1"/>
  <c r="J771" i="1"/>
  <c r="H771" i="1"/>
  <c r="F771" i="1"/>
  <c r="D771" i="1"/>
  <c r="N770" i="1"/>
  <c r="L770" i="1"/>
  <c r="J770" i="1"/>
  <c r="H770" i="1"/>
  <c r="F770" i="1"/>
  <c r="D770" i="1"/>
  <c r="N769" i="1"/>
  <c r="L769" i="1"/>
  <c r="J769" i="1"/>
  <c r="H769" i="1"/>
  <c r="F769" i="1"/>
  <c r="D769" i="1"/>
  <c r="N768" i="1"/>
  <c r="L768" i="1"/>
  <c r="J768" i="1"/>
  <c r="H768" i="1"/>
  <c r="F768" i="1"/>
  <c r="D768" i="1"/>
  <c r="N767" i="1"/>
  <c r="L767" i="1"/>
  <c r="J767" i="1"/>
  <c r="H767" i="1"/>
  <c r="F767" i="1"/>
  <c r="D767" i="1"/>
  <c r="N766" i="1"/>
  <c r="L766" i="1"/>
  <c r="J766" i="1"/>
  <c r="H766" i="1"/>
  <c r="F766" i="1"/>
  <c r="D766" i="1"/>
  <c r="N765" i="1"/>
  <c r="L765" i="1"/>
  <c r="J765" i="1"/>
  <c r="H765" i="1"/>
  <c r="F765" i="1"/>
  <c r="D765" i="1"/>
  <c r="N764" i="1"/>
  <c r="L764" i="1"/>
  <c r="J764" i="1"/>
  <c r="H764" i="1"/>
  <c r="F764" i="1"/>
  <c r="D764" i="1"/>
  <c r="N763" i="1"/>
  <c r="L763" i="1"/>
  <c r="J763" i="1"/>
  <c r="H763" i="1"/>
  <c r="F763" i="1"/>
  <c r="D763" i="1"/>
  <c r="N762" i="1"/>
  <c r="L762" i="1"/>
  <c r="J762" i="1"/>
  <c r="H762" i="1"/>
  <c r="F762" i="1"/>
  <c r="D762" i="1"/>
  <c r="N761" i="1"/>
  <c r="L761" i="1"/>
  <c r="J761" i="1"/>
  <c r="H761" i="1"/>
  <c r="F761" i="1"/>
  <c r="D761" i="1"/>
  <c r="N760" i="1"/>
  <c r="L760" i="1"/>
  <c r="J760" i="1"/>
  <c r="H760" i="1"/>
  <c r="F760" i="1"/>
  <c r="D760" i="1"/>
  <c r="N759" i="1"/>
  <c r="L759" i="1"/>
  <c r="J759" i="1"/>
  <c r="H759" i="1"/>
  <c r="F759" i="1"/>
  <c r="D759" i="1"/>
  <c r="N758" i="1"/>
  <c r="L758" i="1"/>
  <c r="J758" i="1"/>
  <c r="H758" i="1"/>
  <c r="F758" i="1"/>
  <c r="D758" i="1"/>
  <c r="N757" i="1"/>
  <c r="L757" i="1"/>
  <c r="J757" i="1"/>
  <c r="H757" i="1"/>
  <c r="F757" i="1"/>
  <c r="D757" i="1"/>
  <c r="N756" i="1"/>
  <c r="L756" i="1"/>
  <c r="J756" i="1"/>
  <c r="H756" i="1"/>
  <c r="F756" i="1"/>
  <c r="D756" i="1"/>
  <c r="N754" i="1"/>
  <c r="L754" i="1"/>
  <c r="J754" i="1"/>
  <c r="H754" i="1"/>
  <c r="F754" i="1"/>
  <c r="D754" i="1"/>
  <c r="N753" i="1"/>
  <c r="L753" i="1"/>
  <c r="J753" i="1"/>
  <c r="H753" i="1"/>
  <c r="F753" i="1"/>
  <c r="D753" i="1"/>
  <c r="N752" i="1"/>
  <c r="L752" i="1"/>
  <c r="J752" i="1"/>
  <c r="H752" i="1"/>
  <c r="F752" i="1"/>
  <c r="D752" i="1"/>
  <c r="N751" i="1"/>
  <c r="L751" i="1"/>
  <c r="J751" i="1"/>
  <c r="H751" i="1"/>
  <c r="F751" i="1"/>
  <c r="D751" i="1"/>
  <c r="N750" i="1"/>
  <c r="L750" i="1"/>
  <c r="J750" i="1"/>
  <c r="H750" i="1"/>
  <c r="F750" i="1"/>
  <c r="D750" i="1"/>
  <c r="N749" i="1"/>
  <c r="L749" i="1"/>
  <c r="J749" i="1"/>
  <c r="H749" i="1"/>
  <c r="F749" i="1"/>
  <c r="D749" i="1"/>
  <c r="N748" i="1"/>
  <c r="L748" i="1"/>
  <c r="J748" i="1"/>
  <c r="H748" i="1"/>
  <c r="F748" i="1"/>
  <c r="D748" i="1"/>
  <c r="N747" i="1"/>
  <c r="L747" i="1"/>
  <c r="J747" i="1"/>
  <c r="H747" i="1"/>
  <c r="F747" i="1"/>
  <c r="D747" i="1"/>
  <c r="N746" i="1"/>
  <c r="L746" i="1"/>
  <c r="J746" i="1"/>
  <c r="H746" i="1"/>
  <c r="F746" i="1"/>
  <c r="D746" i="1"/>
  <c r="N745" i="1"/>
  <c r="L745" i="1"/>
  <c r="J745" i="1"/>
  <c r="H745" i="1"/>
  <c r="F745" i="1"/>
  <c r="D745" i="1"/>
  <c r="N744" i="1"/>
  <c r="L744" i="1"/>
  <c r="J744" i="1"/>
  <c r="H744" i="1"/>
  <c r="F744" i="1"/>
  <c r="D744" i="1"/>
  <c r="N743" i="1"/>
  <c r="L743" i="1"/>
  <c r="J743" i="1"/>
  <c r="H743" i="1"/>
  <c r="F743" i="1"/>
  <c r="D743" i="1"/>
  <c r="N742" i="1"/>
  <c r="L742" i="1"/>
  <c r="J742" i="1"/>
  <c r="H742" i="1"/>
  <c r="F742" i="1"/>
  <c r="D742" i="1"/>
  <c r="N741" i="1"/>
  <c r="L741" i="1"/>
  <c r="J741" i="1"/>
  <c r="H741" i="1"/>
  <c r="F741" i="1"/>
  <c r="D741" i="1"/>
  <c r="N740" i="1"/>
  <c r="L740" i="1"/>
  <c r="J740" i="1"/>
  <c r="H740" i="1"/>
  <c r="F740" i="1"/>
  <c r="D740" i="1"/>
  <c r="N739" i="1"/>
  <c r="L739" i="1"/>
  <c r="J739" i="1"/>
  <c r="H739" i="1"/>
  <c r="F739" i="1"/>
  <c r="D739" i="1"/>
  <c r="N738" i="1"/>
  <c r="L738" i="1"/>
  <c r="J738" i="1"/>
  <c r="H738" i="1"/>
  <c r="F738" i="1"/>
  <c r="D738" i="1"/>
  <c r="N737" i="1"/>
  <c r="L737" i="1"/>
  <c r="J737" i="1"/>
  <c r="H737" i="1"/>
  <c r="F737" i="1"/>
  <c r="D737" i="1"/>
  <c r="N736" i="1"/>
  <c r="L736" i="1"/>
  <c r="J736" i="1"/>
  <c r="H736" i="1"/>
  <c r="F736" i="1"/>
  <c r="D736" i="1"/>
  <c r="N735" i="1"/>
  <c r="L735" i="1"/>
  <c r="J735" i="1"/>
  <c r="H735" i="1"/>
  <c r="F735" i="1"/>
  <c r="D735" i="1"/>
  <c r="N734" i="1"/>
  <c r="L734" i="1"/>
  <c r="J734" i="1"/>
  <c r="H734" i="1"/>
  <c r="F734" i="1"/>
  <c r="D734" i="1"/>
  <c r="N733" i="1"/>
  <c r="L733" i="1"/>
  <c r="J733" i="1"/>
  <c r="H733" i="1"/>
  <c r="F733" i="1"/>
  <c r="D733" i="1"/>
  <c r="N732" i="1"/>
  <c r="L732" i="1"/>
  <c r="H732" i="1"/>
  <c r="F732" i="1"/>
  <c r="D732" i="1"/>
  <c r="N731" i="1"/>
  <c r="L731" i="1"/>
  <c r="H731" i="1"/>
  <c r="F731" i="1"/>
  <c r="D731" i="1"/>
  <c r="N730" i="1"/>
  <c r="L730" i="1"/>
  <c r="J730" i="1"/>
  <c r="H730" i="1"/>
  <c r="D730" i="1"/>
  <c r="N729" i="1"/>
  <c r="L729" i="1"/>
  <c r="J729" i="1"/>
  <c r="H729" i="1"/>
  <c r="D729" i="1"/>
  <c r="N728" i="1"/>
  <c r="L728" i="1"/>
  <c r="J728" i="1"/>
  <c r="H728" i="1"/>
  <c r="F728" i="1"/>
  <c r="D728" i="1"/>
  <c r="N727" i="1"/>
  <c r="L727" i="1"/>
  <c r="J727" i="1"/>
  <c r="H727" i="1"/>
  <c r="F727" i="1"/>
  <c r="D727" i="1"/>
  <c r="N726" i="1"/>
  <c r="L726" i="1"/>
  <c r="J726" i="1"/>
  <c r="H726" i="1"/>
  <c r="F726" i="1"/>
  <c r="D726" i="1"/>
  <c r="N725" i="1"/>
  <c r="L725" i="1"/>
  <c r="J725" i="1"/>
  <c r="H725" i="1"/>
  <c r="F725" i="1"/>
  <c r="D725" i="1"/>
  <c r="N724" i="1"/>
  <c r="L724" i="1"/>
  <c r="J724" i="1"/>
  <c r="H724" i="1"/>
  <c r="F724" i="1"/>
  <c r="D724" i="1"/>
  <c r="N723" i="1"/>
  <c r="L723" i="1"/>
  <c r="H723" i="1"/>
  <c r="F723" i="1"/>
  <c r="D723" i="1"/>
  <c r="N722" i="1"/>
  <c r="L722" i="1"/>
  <c r="J722" i="1"/>
  <c r="H722" i="1"/>
  <c r="F722" i="1"/>
  <c r="D722" i="1"/>
  <c r="N721" i="1"/>
  <c r="L721" i="1"/>
  <c r="J721" i="1"/>
  <c r="H721" i="1"/>
  <c r="F721" i="1"/>
  <c r="D721" i="1"/>
  <c r="N720" i="1"/>
  <c r="L720" i="1"/>
  <c r="J720" i="1"/>
  <c r="H720" i="1"/>
  <c r="F720" i="1"/>
  <c r="D720" i="1"/>
  <c r="N719" i="1"/>
  <c r="L719" i="1"/>
  <c r="H719" i="1"/>
  <c r="F719" i="1"/>
  <c r="D719" i="1"/>
  <c r="N718" i="1"/>
  <c r="L718" i="1"/>
  <c r="J718" i="1"/>
  <c r="H718" i="1"/>
  <c r="F718" i="1"/>
  <c r="D718" i="1"/>
  <c r="N717" i="1"/>
  <c r="L717" i="1"/>
  <c r="J717" i="1"/>
  <c r="H717" i="1"/>
  <c r="F717" i="1"/>
  <c r="D717" i="1"/>
  <c r="N716" i="1"/>
  <c r="L716" i="1"/>
  <c r="J716" i="1"/>
  <c r="H716" i="1"/>
  <c r="F716" i="1"/>
  <c r="D716" i="1"/>
  <c r="N715" i="1"/>
  <c r="L715" i="1"/>
  <c r="J715" i="1"/>
  <c r="H715" i="1"/>
  <c r="F715" i="1"/>
  <c r="D715" i="1"/>
  <c r="N714" i="1"/>
  <c r="L714" i="1"/>
  <c r="J714" i="1"/>
  <c r="H714" i="1"/>
  <c r="F714" i="1"/>
  <c r="D714" i="1"/>
  <c r="N713" i="1"/>
  <c r="L713" i="1"/>
  <c r="J713" i="1"/>
  <c r="H713" i="1"/>
  <c r="F713" i="1"/>
  <c r="D713" i="1"/>
  <c r="N712" i="1"/>
  <c r="L712" i="1"/>
  <c r="J712" i="1"/>
  <c r="H712" i="1"/>
  <c r="F712" i="1"/>
  <c r="D712" i="1"/>
  <c r="N711" i="1"/>
  <c r="L711" i="1"/>
  <c r="J711" i="1"/>
  <c r="H711" i="1"/>
  <c r="F711" i="1"/>
  <c r="D711" i="1"/>
  <c r="Q710" i="1"/>
  <c r="N710" i="1"/>
  <c r="L710" i="1"/>
  <c r="J710" i="1"/>
  <c r="H710" i="1"/>
  <c r="F710" i="1"/>
  <c r="D710" i="1"/>
  <c r="Q709" i="1"/>
  <c r="N709" i="1"/>
  <c r="L709" i="1"/>
  <c r="J709" i="1"/>
  <c r="H709" i="1"/>
  <c r="F709" i="1"/>
  <c r="D709" i="1"/>
  <c r="Q708" i="1"/>
  <c r="O708" i="1"/>
  <c r="M708" i="1"/>
  <c r="K708" i="1"/>
  <c r="I708" i="1"/>
  <c r="G708" i="1"/>
  <c r="E708" i="1"/>
  <c r="Q707" i="1"/>
  <c r="O707" i="1"/>
  <c r="M707" i="1"/>
  <c r="K707" i="1"/>
  <c r="I707" i="1"/>
  <c r="G707" i="1"/>
  <c r="E707" i="1"/>
  <c r="O706" i="1"/>
  <c r="M706" i="1"/>
  <c r="K706" i="1"/>
  <c r="I706" i="1"/>
  <c r="G706" i="1"/>
  <c r="E706" i="1"/>
  <c r="O705" i="1"/>
  <c r="M705" i="1"/>
  <c r="K705" i="1"/>
  <c r="I705" i="1"/>
  <c r="G705" i="1"/>
  <c r="E705" i="1"/>
  <c r="O702" i="1"/>
  <c r="M702" i="1"/>
  <c r="K702" i="1"/>
  <c r="I702" i="1"/>
  <c r="G702" i="1"/>
  <c r="E702" i="1"/>
  <c r="O701" i="1"/>
  <c r="M701" i="1"/>
  <c r="K701" i="1"/>
  <c r="I701" i="1"/>
  <c r="G701" i="1"/>
  <c r="E701" i="1"/>
  <c r="O699" i="1"/>
  <c r="M699" i="1"/>
  <c r="K699" i="1"/>
  <c r="I699" i="1"/>
  <c r="G699" i="1"/>
  <c r="E699" i="1"/>
  <c r="O698" i="1"/>
  <c r="M698" i="1"/>
  <c r="K698" i="1"/>
  <c r="I698" i="1"/>
  <c r="G698" i="1"/>
  <c r="E698" i="1"/>
  <c r="M694" i="1"/>
  <c r="K694" i="1"/>
  <c r="I694" i="1"/>
  <c r="G694" i="1"/>
  <c r="E694" i="1"/>
  <c r="M693" i="1"/>
  <c r="K693" i="1"/>
  <c r="G693" i="1"/>
  <c r="E693" i="1"/>
  <c r="O692" i="1"/>
  <c r="M692" i="1"/>
  <c r="K692" i="1"/>
  <c r="I692" i="1"/>
  <c r="G692" i="1"/>
  <c r="E692" i="1"/>
  <c r="O691" i="1"/>
  <c r="M691" i="1"/>
  <c r="K691" i="1"/>
  <c r="I691" i="1"/>
  <c r="G691" i="1"/>
  <c r="E691" i="1"/>
  <c r="O690" i="1"/>
  <c r="M690" i="1"/>
  <c r="K690" i="1"/>
  <c r="I690" i="1"/>
  <c r="G690" i="1"/>
  <c r="E690" i="1"/>
  <c r="O689" i="1"/>
  <c r="M689" i="1"/>
  <c r="K689" i="1"/>
  <c r="I689" i="1"/>
  <c r="G689" i="1"/>
  <c r="E689" i="1"/>
  <c r="O688" i="1"/>
  <c r="M688" i="1"/>
  <c r="K688" i="1"/>
  <c r="I688" i="1"/>
  <c r="G688" i="1"/>
  <c r="E688" i="1"/>
  <c r="O687" i="1"/>
  <c r="M687" i="1"/>
  <c r="K687" i="1"/>
  <c r="I687" i="1"/>
  <c r="G687" i="1"/>
  <c r="E687" i="1"/>
  <c r="O686" i="1"/>
  <c r="M686" i="1"/>
  <c r="K686" i="1"/>
  <c r="I686" i="1"/>
  <c r="G686" i="1"/>
  <c r="E686" i="1"/>
  <c r="O685" i="1"/>
  <c r="M685" i="1"/>
  <c r="K685" i="1"/>
  <c r="I685" i="1"/>
  <c r="G685" i="1"/>
  <c r="E685" i="1"/>
  <c r="O684" i="1"/>
  <c r="M684" i="1"/>
  <c r="K684" i="1"/>
  <c r="I684" i="1"/>
  <c r="G684" i="1"/>
  <c r="E684" i="1"/>
  <c r="O683" i="1"/>
  <c r="M683" i="1"/>
  <c r="K683" i="1"/>
  <c r="I683" i="1"/>
  <c r="G683" i="1"/>
  <c r="E683" i="1"/>
  <c r="O682" i="1"/>
  <c r="M682" i="1"/>
  <c r="K682" i="1"/>
  <c r="I682" i="1"/>
  <c r="G682" i="1"/>
  <c r="E682" i="1"/>
  <c r="O681" i="1"/>
  <c r="M681" i="1"/>
  <c r="K681" i="1"/>
  <c r="I681" i="1"/>
  <c r="G681" i="1"/>
  <c r="E681" i="1"/>
  <c r="O680" i="1"/>
  <c r="M680" i="1"/>
  <c r="K680" i="1"/>
  <c r="I680" i="1"/>
  <c r="G680" i="1"/>
  <c r="E680" i="1"/>
  <c r="O679" i="1"/>
  <c r="M679" i="1"/>
  <c r="K679" i="1"/>
  <c r="I679" i="1"/>
  <c r="G679" i="1"/>
  <c r="E679" i="1"/>
  <c r="O678" i="1"/>
  <c r="M678" i="1"/>
  <c r="K678" i="1"/>
  <c r="I678" i="1"/>
  <c r="G678" i="1"/>
  <c r="E678" i="1"/>
  <c r="O677" i="1"/>
  <c r="M677" i="1"/>
  <c r="K677" i="1"/>
  <c r="I677" i="1"/>
  <c r="G677" i="1"/>
  <c r="E677" i="1"/>
  <c r="O676" i="1"/>
  <c r="M676" i="1"/>
  <c r="K676" i="1"/>
  <c r="I676" i="1"/>
  <c r="G676" i="1"/>
  <c r="E676" i="1"/>
  <c r="O675" i="1"/>
  <c r="M675" i="1"/>
  <c r="K675" i="1"/>
  <c r="I675" i="1"/>
  <c r="G675" i="1"/>
  <c r="E675" i="1"/>
  <c r="O674" i="1"/>
  <c r="M674" i="1"/>
  <c r="K674" i="1"/>
  <c r="I674" i="1"/>
  <c r="G674" i="1"/>
  <c r="E674" i="1"/>
  <c r="O673" i="1"/>
  <c r="M673" i="1"/>
  <c r="K673" i="1"/>
  <c r="I673" i="1"/>
  <c r="G673" i="1"/>
  <c r="E673" i="1"/>
  <c r="O672" i="1"/>
  <c r="M672" i="1"/>
  <c r="K672" i="1"/>
  <c r="I672" i="1"/>
  <c r="G672" i="1"/>
  <c r="E672" i="1"/>
  <c r="O671" i="1"/>
  <c r="M671" i="1"/>
  <c r="K671" i="1"/>
  <c r="I671" i="1"/>
  <c r="G671" i="1"/>
  <c r="E671" i="1"/>
  <c r="O670" i="1"/>
  <c r="M670" i="1"/>
  <c r="K670" i="1"/>
  <c r="I670" i="1"/>
  <c r="G670" i="1"/>
  <c r="E670" i="1"/>
  <c r="O669" i="1"/>
  <c r="M669" i="1"/>
  <c r="K669" i="1"/>
  <c r="I669" i="1"/>
  <c r="G669" i="1"/>
  <c r="E669" i="1"/>
  <c r="O668" i="1"/>
  <c r="M668" i="1"/>
  <c r="K668" i="1"/>
  <c r="I668" i="1"/>
  <c r="G668" i="1"/>
  <c r="E668" i="1"/>
  <c r="O667" i="1"/>
  <c r="M667" i="1"/>
  <c r="K667" i="1"/>
  <c r="I667" i="1"/>
  <c r="G667" i="1"/>
  <c r="E667" i="1"/>
  <c r="O666" i="1"/>
  <c r="M666" i="1"/>
  <c r="K666" i="1"/>
  <c r="I666" i="1"/>
  <c r="G666" i="1"/>
  <c r="E666" i="1"/>
  <c r="O665" i="1"/>
  <c r="M665" i="1"/>
  <c r="K665" i="1"/>
  <c r="I665" i="1"/>
  <c r="G665" i="1"/>
  <c r="E665" i="1"/>
  <c r="O664" i="1"/>
  <c r="M664" i="1"/>
  <c r="K664" i="1"/>
  <c r="I664" i="1"/>
  <c r="G664" i="1"/>
  <c r="E664" i="1"/>
  <c r="O663" i="1"/>
  <c r="M663" i="1"/>
  <c r="K663" i="1"/>
  <c r="I663" i="1"/>
  <c r="G663" i="1"/>
  <c r="E663" i="1"/>
  <c r="O662" i="1"/>
  <c r="M662" i="1"/>
  <c r="K662" i="1"/>
  <c r="I662" i="1"/>
  <c r="G662" i="1"/>
  <c r="E662" i="1"/>
  <c r="O661" i="1"/>
  <c r="M661" i="1"/>
  <c r="K661" i="1"/>
  <c r="I661" i="1"/>
  <c r="G661" i="1"/>
  <c r="E661" i="1"/>
  <c r="O660" i="1"/>
  <c r="M660" i="1"/>
  <c r="K660" i="1"/>
  <c r="I660" i="1"/>
  <c r="G660" i="1"/>
  <c r="E660" i="1"/>
  <c r="O659" i="1"/>
  <c r="M659" i="1"/>
  <c r="K659" i="1"/>
  <c r="I659" i="1"/>
  <c r="G659" i="1"/>
  <c r="E659" i="1"/>
  <c r="O658" i="1"/>
  <c r="M658" i="1"/>
  <c r="K658" i="1"/>
  <c r="I658" i="1"/>
  <c r="G658" i="1"/>
  <c r="E658" i="1"/>
  <c r="O657" i="1"/>
  <c r="M657" i="1"/>
  <c r="K657" i="1"/>
  <c r="I657" i="1"/>
  <c r="G657" i="1"/>
  <c r="E657" i="1"/>
  <c r="O656" i="1"/>
  <c r="M656" i="1"/>
  <c r="K656" i="1"/>
  <c r="I656" i="1"/>
  <c r="G656" i="1"/>
  <c r="E656" i="1"/>
  <c r="O655" i="1"/>
  <c r="M655" i="1"/>
  <c r="K655" i="1"/>
  <c r="I655" i="1"/>
  <c r="G655" i="1"/>
  <c r="E655" i="1"/>
  <c r="O654" i="1"/>
  <c r="M654" i="1"/>
  <c r="K654" i="1"/>
  <c r="I654" i="1"/>
  <c r="G654" i="1"/>
  <c r="E654" i="1"/>
  <c r="O653" i="1"/>
  <c r="M653" i="1"/>
  <c r="K653" i="1"/>
  <c r="I653" i="1"/>
  <c r="G653" i="1"/>
  <c r="E653" i="1"/>
  <c r="O652" i="1"/>
  <c r="M652" i="1"/>
  <c r="K652" i="1"/>
  <c r="I652" i="1"/>
  <c r="G652" i="1"/>
  <c r="E652" i="1"/>
  <c r="O651" i="1"/>
  <c r="M651" i="1"/>
  <c r="K651" i="1"/>
  <c r="I651" i="1"/>
  <c r="G651" i="1"/>
  <c r="E651" i="1"/>
  <c r="O650" i="1"/>
  <c r="M650" i="1"/>
  <c r="K650" i="1"/>
  <c r="I650" i="1"/>
  <c r="G650" i="1"/>
  <c r="E650" i="1"/>
  <c r="O649" i="1"/>
  <c r="M649" i="1"/>
  <c r="K649" i="1"/>
  <c r="I649" i="1"/>
  <c r="G649" i="1"/>
  <c r="E649" i="1"/>
  <c r="O648" i="1"/>
  <c r="M648" i="1"/>
  <c r="K648" i="1"/>
  <c r="I648" i="1"/>
  <c r="G648" i="1"/>
  <c r="E648" i="1"/>
  <c r="O647" i="1"/>
  <c r="M647" i="1"/>
  <c r="K647" i="1"/>
  <c r="I647" i="1"/>
  <c r="G647" i="1"/>
  <c r="E647" i="1"/>
  <c r="O646" i="1"/>
  <c r="M646" i="1"/>
  <c r="K646" i="1"/>
  <c r="I646" i="1"/>
  <c r="G646" i="1"/>
  <c r="E646" i="1"/>
  <c r="O645" i="1"/>
  <c r="M645" i="1"/>
  <c r="K645" i="1"/>
  <c r="I645" i="1"/>
  <c r="G645" i="1"/>
  <c r="E645" i="1"/>
  <c r="O644" i="1"/>
  <c r="M644" i="1"/>
  <c r="K644" i="1"/>
  <c r="I644" i="1"/>
  <c r="G644" i="1"/>
  <c r="E644" i="1"/>
  <c r="O643" i="1"/>
  <c r="M643" i="1"/>
  <c r="K643" i="1"/>
  <c r="I643" i="1"/>
  <c r="G643" i="1"/>
  <c r="E643" i="1"/>
  <c r="O642" i="1"/>
  <c r="M642" i="1"/>
  <c r="K642" i="1"/>
  <c r="I642" i="1"/>
  <c r="G642" i="1"/>
  <c r="E642" i="1"/>
  <c r="O641" i="1"/>
  <c r="M641" i="1"/>
  <c r="K641" i="1"/>
  <c r="I641" i="1"/>
  <c r="G641" i="1"/>
  <c r="E641" i="1"/>
  <c r="O640" i="1"/>
  <c r="M640" i="1"/>
  <c r="K640" i="1"/>
  <c r="I640" i="1"/>
  <c r="G640" i="1"/>
  <c r="E640" i="1"/>
  <c r="O639" i="1"/>
  <c r="M639" i="1"/>
  <c r="K639" i="1"/>
  <c r="I639" i="1"/>
  <c r="G639" i="1"/>
  <c r="E639" i="1"/>
  <c r="O638" i="1"/>
  <c r="M638" i="1"/>
  <c r="K638" i="1"/>
  <c r="I638" i="1"/>
  <c r="G638" i="1"/>
  <c r="E638" i="1"/>
  <c r="O637" i="1"/>
  <c r="M637" i="1"/>
  <c r="K637" i="1"/>
  <c r="I637" i="1"/>
  <c r="G637" i="1"/>
  <c r="E637" i="1"/>
  <c r="O636" i="1"/>
  <c r="M636" i="1"/>
  <c r="K636" i="1"/>
  <c r="I636" i="1"/>
  <c r="G636" i="1"/>
  <c r="E636" i="1"/>
  <c r="O635" i="1"/>
  <c r="M635" i="1"/>
  <c r="K635" i="1"/>
  <c r="I635" i="1"/>
  <c r="G635" i="1"/>
  <c r="E635" i="1"/>
  <c r="O634" i="1"/>
  <c r="M634" i="1"/>
  <c r="K634" i="1"/>
  <c r="I634" i="1"/>
  <c r="G634" i="1"/>
  <c r="E634" i="1"/>
  <c r="O633" i="1"/>
  <c r="M633" i="1"/>
  <c r="K633" i="1"/>
  <c r="I633" i="1"/>
  <c r="G633" i="1"/>
  <c r="E633" i="1"/>
  <c r="O632" i="1"/>
  <c r="M632" i="1"/>
  <c r="K632" i="1"/>
  <c r="I632" i="1"/>
  <c r="G632" i="1"/>
  <c r="E632" i="1"/>
  <c r="O631" i="1"/>
  <c r="M631" i="1"/>
  <c r="O630" i="1"/>
  <c r="M630" i="1"/>
  <c r="K630" i="1"/>
  <c r="I630" i="1"/>
  <c r="G630" i="1"/>
  <c r="E630" i="1"/>
  <c r="O629" i="1"/>
  <c r="M629" i="1"/>
  <c r="K629" i="1"/>
  <c r="I629" i="1"/>
  <c r="G629" i="1"/>
  <c r="E629" i="1"/>
  <c r="O628" i="1"/>
  <c r="M628" i="1"/>
  <c r="K628" i="1"/>
  <c r="I628" i="1"/>
  <c r="G628" i="1"/>
  <c r="E628" i="1"/>
  <c r="O627" i="1"/>
  <c r="M627" i="1"/>
  <c r="K627" i="1"/>
  <c r="I627" i="1"/>
  <c r="G627" i="1"/>
  <c r="E627" i="1"/>
  <c r="O626" i="1"/>
  <c r="M626" i="1"/>
  <c r="K626" i="1"/>
  <c r="I626" i="1"/>
  <c r="G626" i="1"/>
  <c r="E626" i="1"/>
  <c r="O625" i="1"/>
  <c r="M625" i="1"/>
  <c r="K625" i="1"/>
  <c r="I625" i="1"/>
  <c r="G625" i="1"/>
  <c r="E625" i="1"/>
  <c r="O624" i="1"/>
  <c r="M624" i="1"/>
  <c r="K624" i="1"/>
  <c r="I624" i="1"/>
  <c r="G624" i="1"/>
  <c r="E624" i="1"/>
  <c r="O623" i="1"/>
  <c r="M623" i="1"/>
  <c r="K623" i="1"/>
  <c r="I623" i="1"/>
  <c r="G623" i="1"/>
  <c r="E623" i="1"/>
  <c r="O622" i="1"/>
  <c r="M622" i="1"/>
  <c r="K622" i="1"/>
  <c r="I622" i="1"/>
  <c r="G622" i="1"/>
  <c r="E622" i="1"/>
  <c r="O621" i="1"/>
  <c r="M621" i="1"/>
  <c r="K621" i="1"/>
  <c r="I621" i="1"/>
  <c r="G621" i="1"/>
  <c r="E621" i="1"/>
  <c r="O620" i="1"/>
  <c r="M620" i="1"/>
  <c r="K620" i="1"/>
  <c r="I620" i="1"/>
  <c r="G620" i="1"/>
  <c r="E620" i="1"/>
  <c r="O619" i="1"/>
  <c r="M619" i="1"/>
  <c r="K619" i="1"/>
  <c r="I619" i="1"/>
  <c r="G619" i="1"/>
  <c r="E619" i="1"/>
  <c r="O618" i="1"/>
  <c r="M618" i="1"/>
  <c r="K618" i="1"/>
  <c r="I618" i="1"/>
  <c r="G618" i="1"/>
  <c r="E618" i="1"/>
  <c r="O617" i="1"/>
  <c r="M617" i="1"/>
  <c r="K617" i="1"/>
  <c r="I617" i="1"/>
  <c r="G617" i="1"/>
  <c r="E617" i="1"/>
  <c r="O616" i="1"/>
  <c r="M616" i="1"/>
  <c r="K616" i="1"/>
  <c r="I616" i="1"/>
  <c r="G616" i="1"/>
  <c r="E616" i="1"/>
  <c r="O615" i="1"/>
  <c r="M615" i="1"/>
  <c r="K615" i="1"/>
  <c r="I615" i="1"/>
  <c r="G615" i="1"/>
  <c r="E615" i="1"/>
  <c r="O614" i="1"/>
  <c r="M614" i="1"/>
  <c r="K614" i="1"/>
  <c r="I614" i="1"/>
  <c r="G614" i="1"/>
  <c r="E614" i="1"/>
  <c r="O613" i="1"/>
  <c r="M613" i="1"/>
  <c r="K613" i="1"/>
  <c r="I613" i="1"/>
  <c r="G613" i="1"/>
  <c r="E613" i="1"/>
  <c r="O612" i="1"/>
  <c r="M612" i="1"/>
  <c r="K612" i="1"/>
  <c r="I612" i="1"/>
  <c r="G612" i="1"/>
  <c r="E612" i="1"/>
  <c r="O611" i="1"/>
  <c r="M611" i="1"/>
  <c r="K611" i="1"/>
  <c r="I611" i="1"/>
  <c r="G611" i="1"/>
  <c r="E611" i="1"/>
  <c r="O610" i="1"/>
  <c r="M610" i="1"/>
  <c r="K610" i="1"/>
  <c r="I610" i="1"/>
  <c r="G610" i="1"/>
  <c r="E610" i="1"/>
  <c r="O609" i="1"/>
  <c r="M609" i="1"/>
  <c r="K609" i="1"/>
  <c r="I609" i="1"/>
  <c r="G609" i="1"/>
  <c r="E609" i="1"/>
  <c r="O608" i="1"/>
  <c r="M608" i="1"/>
  <c r="K608" i="1"/>
  <c r="I608" i="1"/>
  <c r="G608" i="1"/>
  <c r="E608" i="1"/>
  <c r="O607" i="1"/>
  <c r="M607" i="1"/>
  <c r="K607" i="1"/>
  <c r="I607" i="1"/>
  <c r="G607" i="1"/>
  <c r="E607" i="1"/>
  <c r="O606" i="1"/>
  <c r="M606" i="1"/>
  <c r="K606" i="1"/>
  <c r="I606" i="1"/>
  <c r="G606" i="1"/>
  <c r="E606" i="1"/>
  <c r="O605" i="1"/>
  <c r="M605" i="1"/>
  <c r="K605" i="1"/>
  <c r="I605" i="1"/>
  <c r="G605" i="1"/>
  <c r="E605" i="1"/>
  <c r="O604" i="1"/>
  <c r="M604" i="1"/>
  <c r="K604" i="1"/>
  <c r="I604" i="1"/>
  <c r="G604" i="1"/>
  <c r="E604" i="1"/>
  <c r="O603" i="1"/>
  <c r="M603" i="1"/>
  <c r="K603" i="1"/>
  <c r="I603" i="1"/>
  <c r="G603" i="1"/>
  <c r="E603" i="1"/>
  <c r="O602" i="1"/>
  <c r="M602" i="1"/>
  <c r="K602" i="1"/>
  <c r="I602" i="1"/>
  <c r="G602" i="1"/>
  <c r="E602" i="1"/>
  <c r="O601" i="1"/>
  <c r="M601" i="1"/>
  <c r="K601" i="1"/>
  <c r="I601" i="1"/>
  <c r="G601" i="1"/>
  <c r="E601" i="1"/>
  <c r="O600" i="1"/>
  <c r="M600" i="1"/>
  <c r="K600" i="1"/>
  <c r="I600" i="1"/>
  <c r="G600" i="1"/>
  <c r="E600" i="1"/>
  <c r="O599" i="1"/>
  <c r="M599" i="1"/>
  <c r="K599" i="1"/>
  <c r="I599" i="1"/>
  <c r="G599" i="1"/>
  <c r="E599" i="1"/>
  <c r="O598" i="1"/>
  <c r="M598" i="1"/>
  <c r="K598" i="1"/>
  <c r="I598" i="1"/>
  <c r="G598" i="1"/>
  <c r="E598" i="1"/>
  <c r="O597" i="1"/>
  <c r="M597" i="1"/>
  <c r="K597" i="1"/>
  <c r="I597" i="1"/>
  <c r="G597" i="1"/>
  <c r="E597" i="1"/>
  <c r="O596" i="1"/>
  <c r="M596" i="1"/>
  <c r="K596" i="1"/>
  <c r="I596" i="1"/>
  <c r="G596" i="1"/>
  <c r="E596" i="1"/>
  <c r="O595" i="1"/>
  <c r="M595" i="1"/>
  <c r="K595" i="1"/>
  <c r="I595" i="1"/>
  <c r="G595" i="1"/>
  <c r="E595" i="1"/>
  <c r="O594" i="1"/>
  <c r="M594" i="1"/>
  <c r="K594" i="1"/>
  <c r="I594" i="1"/>
  <c r="G594" i="1"/>
  <c r="E594" i="1"/>
  <c r="O593" i="1"/>
  <c r="M593" i="1"/>
  <c r="K593" i="1"/>
  <c r="I593" i="1"/>
  <c r="G593" i="1"/>
  <c r="E593" i="1"/>
  <c r="O592" i="1"/>
  <c r="M592" i="1"/>
  <c r="K592" i="1"/>
  <c r="I592" i="1"/>
  <c r="G592" i="1"/>
  <c r="E592" i="1"/>
  <c r="O591" i="1"/>
  <c r="M591" i="1"/>
  <c r="K591" i="1"/>
  <c r="I591" i="1"/>
  <c r="G591" i="1"/>
  <c r="E591" i="1"/>
  <c r="O590" i="1"/>
  <c r="M590" i="1"/>
  <c r="K590" i="1"/>
  <c r="I590" i="1"/>
  <c r="G590" i="1"/>
  <c r="E590" i="1"/>
  <c r="O589" i="1"/>
  <c r="M589" i="1"/>
  <c r="K589" i="1"/>
  <c r="I589" i="1"/>
  <c r="G589" i="1"/>
  <c r="E589" i="1"/>
  <c r="O588" i="1"/>
  <c r="M588" i="1"/>
  <c r="K588" i="1"/>
  <c r="I588" i="1"/>
  <c r="G588" i="1"/>
  <c r="E588" i="1"/>
  <c r="O587" i="1"/>
  <c r="M587" i="1"/>
  <c r="K587" i="1"/>
  <c r="I587" i="1"/>
  <c r="G587" i="1"/>
  <c r="E587" i="1"/>
  <c r="O586" i="1"/>
  <c r="M586" i="1"/>
  <c r="K586" i="1"/>
  <c r="I586" i="1"/>
  <c r="G586" i="1"/>
  <c r="E586" i="1"/>
  <c r="O585" i="1"/>
  <c r="M585" i="1"/>
  <c r="K585" i="1"/>
  <c r="I585" i="1"/>
  <c r="G585" i="1"/>
  <c r="E585" i="1"/>
  <c r="O584" i="1"/>
  <c r="M584" i="1"/>
  <c r="K584" i="1"/>
  <c r="I584" i="1"/>
  <c r="G584" i="1"/>
  <c r="E584" i="1"/>
  <c r="O583" i="1"/>
  <c r="M583" i="1"/>
  <c r="K583" i="1"/>
  <c r="I583" i="1"/>
  <c r="G583" i="1"/>
  <c r="E583" i="1"/>
  <c r="O582" i="1"/>
  <c r="M582" i="1"/>
  <c r="K582" i="1"/>
  <c r="I582" i="1"/>
  <c r="G582" i="1"/>
  <c r="E582" i="1"/>
  <c r="O581" i="1"/>
  <c r="M581" i="1"/>
  <c r="K581" i="1"/>
  <c r="I581" i="1"/>
  <c r="G581" i="1"/>
  <c r="E581" i="1"/>
  <c r="O580" i="1"/>
  <c r="M580" i="1"/>
  <c r="K580" i="1"/>
  <c r="I580" i="1"/>
  <c r="G580" i="1"/>
  <c r="E580" i="1"/>
  <c r="O579" i="1"/>
  <c r="M579" i="1"/>
  <c r="K579" i="1"/>
  <c r="I579" i="1"/>
  <c r="G579" i="1"/>
  <c r="E579" i="1"/>
  <c r="O578" i="1"/>
  <c r="M578" i="1"/>
  <c r="K578" i="1"/>
  <c r="I578" i="1"/>
  <c r="G578" i="1"/>
  <c r="E578" i="1"/>
  <c r="O577" i="1"/>
  <c r="M577" i="1"/>
  <c r="K577" i="1"/>
  <c r="I577" i="1"/>
  <c r="G577" i="1"/>
  <c r="E577" i="1"/>
  <c r="O576" i="1"/>
  <c r="M576" i="1"/>
  <c r="K576" i="1"/>
  <c r="I576" i="1"/>
  <c r="G576" i="1"/>
  <c r="E576" i="1"/>
  <c r="O575" i="1"/>
  <c r="M575" i="1"/>
  <c r="K575" i="1"/>
  <c r="I575" i="1"/>
  <c r="G575" i="1"/>
  <c r="E575" i="1"/>
  <c r="O574" i="1"/>
  <c r="M574" i="1"/>
  <c r="K574" i="1"/>
  <c r="I574" i="1"/>
  <c r="G574" i="1"/>
  <c r="E574" i="1"/>
  <c r="O573" i="1"/>
  <c r="M573" i="1"/>
  <c r="K573" i="1"/>
  <c r="I573" i="1"/>
  <c r="G573" i="1"/>
  <c r="E573" i="1"/>
  <c r="O572" i="1"/>
  <c r="M572" i="1"/>
  <c r="K572" i="1"/>
  <c r="I572" i="1"/>
  <c r="G572" i="1"/>
  <c r="E572" i="1"/>
  <c r="O571" i="1"/>
  <c r="M571" i="1"/>
  <c r="K571" i="1"/>
  <c r="I571" i="1"/>
  <c r="G571" i="1"/>
  <c r="E571" i="1"/>
  <c r="O570" i="1"/>
  <c r="M570" i="1"/>
  <c r="K570" i="1"/>
  <c r="I570" i="1"/>
  <c r="G570" i="1"/>
  <c r="E570" i="1"/>
  <c r="O569" i="1"/>
  <c r="M569" i="1"/>
  <c r="K569" i="1"/>
  <c r="I569" i="1"/>
  <c r="G569" i="1"/>
  <c r="E569" i="1"/>
  <c r="O568" i="1"/>
  <c r="M568" i="1"/>
  <c r="K568" i="1"/>
  <c r="I568" i="1"/>
  <c r="G568" i="1"/>
  <c r="E568" i="1"/>
  <c r="O567" i="1"/>
  <c r="M567" i="1"/>
  <c r="K567" i="1"/>
  <c r="I567" i="1"/>
  <c r="G567" i="1"/>
  <c r="E567" i="1"/>
  <c r="O566" i="1"/>
  <c r="M566" i="1"/>
  <c r="K566" i="1"/>
  <c r="I566" i="1"/>
  <c r="G566" i="1"/>
  <c r="E566" i="1"/>
  <c r="O565" i="1"/>
  <c r="M565" i="1"/>
  <c r="K565" i="1"/>
  <c r="I565" i="1"/>
  <c r="G565" i="1"/>
  <c r="E565" i="1"/>
  <c r="O564" i="1"/>
  <c r="M564" i="1"/>
  <c r="K564" i="1"/>
  <c r="I564" i="1"/>
  <c r="G564" i="1"/>
  <c r="E564" i="1"/>
  <c r="O563" i="1"/>
  <c r="M563" i="1"/>
  <c r="K563" i="1"/>
  <c r="I563" i="1"/>
  <c r="G563" i="1"/>
  <c r="E563" i="1"/>
  <c r="O562" i="1"/>
  <c r="M562" i="1"/>
  <c r="K562" i="1"/>
  <c r="I562" i="1"/>
  <c r="G562" i="1"/>
  <c r="E562" i="1"/>
  <c r="O561" i="1"/>
  <c r="M561" i="1"/>
  <c r="K561" i="1"/>
  <c r="I561" i="1"/>
  <c r="G561" i="1"/>
  <c r="E561" i="1"/>
  <c r="O560" i="1"/>
  <c r="M560" i="1"/>
  <c r="K560" i="1"/>
  <c r="I560" i="1"/>
  <c r="G560" i="1"/>
  <c r="E560" i="1"/>
  <c r="O559" i="1"/>
  <c r="M559" i="1"/>
  <c r="K559" i="1"/>
  <c r="I559" i="1"/>
  <c r="G559" i="1"/>
  <c r="E559" i="1"/>
  <c r="O558" i="1"/>
  <c r="M558" i="1"/>
  <c r="K558" i="1"/>
  <c r="I558" i="1"/>
  <c r="G558" i="1"/>
  <c r="E558" i="1"/>
  <c r="O557" i="1"/>
  <c r="M557" i="1"/>
  <c r="K557" i="1"/>
  <c r="I557" i="1"/>
  <c r="G557" i="1"/>
  <c r="E557" i="1"/>
  <c r="O556" i="1"/>
  <c r="M556" i="1"/>
  <c r="K556" i="1"/>
  <c r="I556" i="1"/>
  <c r="G556" i="1"/>
  <c r="E556" i="1"/>
  <c r="O555" i="1"/>
  <c r="M555" i="1"/>
  <c r="K555" i="1"/>
  <c r="I555" i="1"/>
  <c r="G555" i="1"/>
  <c r="E555" i="1"/>
  <c r="O554" i="1"/>
  <c r="M554" i="1"/>
  <c r="K554" i="1"/>
  <c r="I554" i="1"/>
  <c r="G554" i="1"/>
  <c r="E554" i="1"/>
  <c r="O553" i="1"/>
  <c r="M553" i="1"/>
  <c r="K553" i="1"/>
  <c r="I553" i="1"/>
  <c r="G553" i="1"/>
  <c r="E553" i="1"/>
  <c r="O552" i="1"/>
  <c r="M552" i="1"/>
  <c r="K552" i="1"/>
  <c r="I552" i="1"/>
  <c r="G552" i="1"/>
  <c r="E552" i="1"/>
  <c r="O551" i="1"/>
  <c r="M551" i="1"/>
  <c r="K551" i="1"/>
  <c r="I551" i="1"/>
  <c r="G551" i="1"/>
  <c r="E551" i="1"/>
  <c r="O550" i="1"/>
  <c r="M550" i="1"/>
  <c r="K550" i="1"/>
  <c r="I550" i="1"/>
  <c r="G550" i="1"/>
  <c r="E550" i="1"/>
  <c r="O549" i="1"/>
  <c r="M549" i="1"/>
  <c r="K549" i="1"/>
  <c r="I549" i="1"/>
  <c r="G549" i="1"/>
  <c r="E549" i="1"/>
  <c r="O548" i="1"/>
  <c r="M548" i="1"/>
  <c r="K548" i="1"/>
  <c r="I548" i="1"/>
  <c r="G548" i="1"/>
  <c r="E548" i="1"/>
  <c r="O547" i="1"/>
  <c r="M547" i="1"/>
  <c r="K547" i="1"/>
  <c r="I547" i="1"/>
  <c r="G547" i="1"/>
  <c r="E547" i="1"/>
  <c r="O546" i="1"/>
  <c r="M546" i="1"/>
  <c r="K546" i="1"/>
  <c r="I546" i="1"/>
  <c r="G546" i="1"/>
  <c r="E546" i="1"/>
  <c r="O545" i="1"/>
  <c r="M545" i="1"/>
  <c r="K545" i="1"/>
  <c r="I545" i="1"/>
  <c r="G545" i="1"/>
  <c r="E545" i="1"/>
  <c r="O544" i="1"/>
  <c r="M544" i="1"/>
  <c r="K544" i="1"/>
  <c r="I544" i="1"/>
  <c r="G544" i="1"/>
  <c r="E544" i="1"/>
  <c r="O543" i="1"/>
  <c r="M543" i="1"/>
  <c r="K543" i="1"/>
  <c r="I543" i="1"/>
  <c r="G543" i="1"/>
  <c r="E543" i="1"/>
  <c r="O542" i="1"/>
  <c r="M542" i="1"/>
  <c r="K542" i="1"/>
  <c r="I542" i="1"/>
  <c r="G542" i="1"/>
  <c r="E542" i="1"/>
  <c r="O541" i="1"/>
  <c r="M541" i="1"/>
  <c r="K541" i="1"/>
  <c r="I541" i="1"/>
  <c r="G541" i="1"/>
  <c r="E541" i="1"/>
  <c r="O540" i="1"/>
  <c r="M540" i="1"/>
  <c r="K540" i="1"/>
  <c r="I540" i="1"/>
  <c r="G540" i="1"/>
  <c r="E540" i="1"/>
  <c r="O539" i="1"/>
  <c r="M539" i="1"/>
  <c r="K539" i="1"/>
  <c r="I539" i="1"/>
  <c r="G539" i="1"/>
  <c r="E539" i="1"/>
  <c r="O538" i="1"/>
  <c r="M538" i="1"/>
  <c r="K538" i="1"/>
  <c r="I538" i="1"/>
  <c r="G538" i="1"/>
  <c r="E538" i="1"/>
  <c r="O537" i="1"/>
  <c r="M537" i="1"/>
  <c r="K537" i="1"/>
  <c r="I537" i="1"/>
  <c r="G537" i="1"/>
  <c r="E537" i="1"/>
  <c r="O536" i="1"/>
  <c r="M536" i="1"/>
  <c r="K536" i="1"/>
  <c r="I536" i="1"/>
  <c r="G536" i="1"/>
  <c r="E536" i="1"/>
  <c r="O535" i="1"/>
  <c r="M535" i="1"/>
  <c r="K535" i="1"/>
  <c r="I535" i="1"/>
  <c r="G535" i="1"/>
  <c r="E535" i="1"/>
  <c r="O534" i="1"/>
  <c r="M534" i="1"/>
  <c r="K534" i="1"/>
  <c r="I534" i="1"/>
  <c r="G534" i="1"/>
  <c r="E534" i="1"/>
  <c r="O533" i="1"/>
  <c r="M533" i="1"/>
  <c r="K533" i="1"/>
  <c r="I533" i="1"/>
  <c r="G533" i="1"/>
  <c r="E533" i="1"/>
  <c r="O532" i="1"/>
  <c r="M532" i="1"/>
  <c r="K532" i="1"/>
  <c r="I532" i="1"/>
  <c r="G532" i="1"/>
  <c r="E532" i="1"/>
  <c r="O531" i="1"/>
  <c r="M531" i="1"/>
  <c r="K531" i="1"/>
  <c r="I531" i="1"/>
  <c r="G531" i="1"/>
  <c r="E531" i="1"/>
  <c r="O530" i="1"/>
  <c r="M530" i="1"/>
  <c r="K530" i="1"/>
  <c r="I530" i="1"/>
  <c r="G530" i="1"/>
  <c r="E530" i="1"/>
  <c r="O529" i="1"/>
  <c r="M529" i="1"/>
  <c r="K529" i="1"/>
  <c r="I529" i="1"/>
  <c r="G529" i="1"/>
  <c r="E529" i="1"/>
  <c r="O528" i="1"/>
  <c r="M528" i="1"/>
  <c r="K528" i="1"/>
  <c r="I528" i="1"/>
  <c r="G528" i="1"/>
  <c r="E528" i="1"/>
  <c r="O527" i="1"/>
  <c r="M527" i="1"/>
  <c r="K527" i="1"/>
  <c r="I527" i="1"/>
  <c r="G527" i="1"/>
  <c r="E527" i="1"/>
  <c r="O526" i="1"/>
  <c r="M526" i="1"/>
  <c r="K526" i="1"/>
  <c r="I526" i="1"/>
  <c r="G526" i="1"/>
  <c r="E526" i="1"/>
  <c r="O525" i="1"/>
  <c r="M525" i="1"/>
  <c r="K525" i="1"/>
  <c r="I525" i="1"/>
  <c r="G525" i="1"/>
  <c r="E525" i="1"/>
  <c r="O524" i="1"/>
  <c r="M524" i="1"/>
  <c r="K524" i="1"/>
  <c r="I524" i="1"/>
  <c r="G524" i="1"/>
  <c r="E524" i="1"/>
  <c r="O523" i="1"/>
  <c r="M523" i="1"/>
  <c r="K523" i="1"/>
  <c r="I523" i="1"/>
  <c r="G523" i="1"/>
  <c r="E523" i="1"/>
  <c r="O522" i="1"/>
  <c r="M522" i="1"/>
  <c r="K522" i="1"/>
  <c r="I522" i="1"/>
  <c r="G522" i="1"/>
  <c r="E522" i="1"/>
  <c r="O521" i="1"/>
  <c r="M521" i="1"/>
  <c r="K521" i="1"/>
  <c r="I521" i="1"/>
  <c r="G521" i="1"/>
  <c r="E521" i="1"/>
  <c r="O520" i="1"/>
  <c r="M520" i="1"/>
  <c r="K520" i="1"/>
  <c r="I520" i="1"/>
  <c r="G520" i="1"/>
  <c r="E520" i="1"/>
  <c r="O519" i="1"/>
  <c r="M519" i="1"/>
  <c r="K519" i="1"/>
  <c r="I519" i="1"/>
  <c r="G519" i="1"/>
  <c r="E519" i="1"/>
  <c r="O518" i="1"/>
  <c r="M518" i="1"/>
  <c r="K518" i="1"/>
  <c r="I518" i="1"/>
  <c r="G518" i="1"/>
  <c r="E518" i="1"/>
  <c r="O517" i="1"/>
  <c r="M517" i="1"/>
  <c r="K517" i="1"/>
  <c r="I517" i="1"/>
  <c r="G517" i="1"/>
  <c r="E517" i="1"/>
  <c r="O516" i="1"/>
  <c r="M516" i="1"/>
  <c r="K516" i="1"/>
  <c r="I516" i="1"/>
  <c r="G516" i="1"/>
  <c r="E516" i="1"/>
  <c r="O515" i="1"/>
  <c r="M515" i="1"/>
  <c r="K515" i="1"/>
  <c r="I515" i="1"/>
  <c r="G515" i="1"/>
  <c r="E515" i="1"/>
  <c r="O514" i="1"/>
  <c r="M514" i="1"/>
  <c r="K514" i="1"/>
  <c r="I514" i="1"/>
  <c r="G514" i="1"/>
  <c r="E514" i="1"/>
  <c r="O513" i="1"/>
  <c r="M513" i="1"/>
  <c r="K513" i="1"/>
  <c r="I513" i="1"/>
  <c r="G513" i="1"/>
  <c r="E513" i="1"/>
  <c r="O512" i="1"/>
  <c r="M512" i="1"/>
  <c r="K512" i="1"/>
  <c r="I512" i="1"/>
  <c r="G512" i="1"/>
  <c r="E512" i="1"/>
  <c r="O511" i="1"/>
  <c r="M511" i="1"/>
  <c r="K511" i="1"/>
  <c r="I511" i="1"/>
  <c r="G511" i="1"/>
  <c r="E511" i="1"/>
  <c r="O510" i="1"/>
  <c r="M510" i="1"/>
  <c r="K510" i="1"/>
  <c r="I510" i="1"/>
  <c r="G510" i="1"/>
  <c r="E510" i="1"/>
  <c r="O509" i="1"/>
  <c r="M509" i="1"/>
  <c r="K509" i="1"/>
  <c r="I509" i="1"/>
  <c r="G509" i="1"/>
  <c r="E509" i="1"/>
  <c r="O508" i="1"/>
  <c r="M508" i="1"/>
  <c r="K508" i="1"/>
  <c r="I508" i="1"/>
  <c r="G508" i="1"/>
  <c r="E508" i="1"/>
  <c r="O507" i="1"/>
  <c r="M507" i="1"/>
  <c r="K507" i="1"/>
  <c r="I507" i="1"/>
  <c r="G507" i="1"/>
  <c r="E507" i="1"/>
  <c r="O506" i="1"/>
  <c r="M506" i="1"/>
  <c r="K506" i="1"/>
  <c r="I506" i="1"/>
  <c r="G506" i="1"/>
  <c r="E506" i="1"/>
  <c r="O505" i="1"/>
  <c r="M505" i="1"/>
  <c r="K505" i="1"/>
  <c r="I505" i="1"/>
  <c r="G505" i="1"/>
  <c r="E505" i="1"/>
  <c r="O504" i="1"/>
  <c r="M504" i="1"/>
  <c r="K504" i="1"/>
  <c r="I504" i="1"/>
  <c r="G504" i="1"/>
  <c r="E504" i="1"/>
  <c r="O503" i="1"/>
  <c r="M503" i="1"/>
  <c r="K503" i="1"/>
  <c r="I503" i="1"/>
  <c r="G503" i="1"/>
  <c r="E503" i="1"/>
  <c r="O502" i="1"/>
  <c r="M502" i="1"/>
  <c r="K502" i="1"/>
  <c r="I502" i="1"/>
  <c r="G502" i="1"/>
  <c r="E502" i="1"/>
  <c r="O501" i="1"/>
  <c r="M501" i="1"/>
  <c r="K501" i="1"/>
  <c r="I501" i="1"/>
  <c r="G501" i="1"/>
  <c r="E501" i="1"/>
  <c r="O500" i="1"/>
  <c r="M500" i="1"/>
  <c r="K500" i="1"/>
  <c r="I500" i="1"/>
  <c r="G500" i="1"/>
  <c r="E500" i="1"/>
  <c r="O499" i="1"/>
  <c r="M499" i="1"/>
  <c r="K499" i="1"/>
  <c r="I499" i="1"/>
  <c r="G499" i="1"/>
  <c r="E499" i="1"/>
  <c r="O498" i="1"/>
  <c r="M498" i="1"/>
  <c r="K498" i="1"/>
  <c r="I498" i="1"/>
  <c r="G498" i="1"/>
  <c r="E498" i="1"/>
  <c r="O497" i="1"/>
  <c r="M497" i="1"/>
  <c r="K497" i="1"/>
  <c r="I497" i="1"/>
  <c r="G497" i="1"/>
  <c r="E497" i="1"/>
  <c r="O496" i="1"/>
  <c r="M496" i="1"/>
  <c r="K496" i="1"/>
  <c r="I496" i="1"/>
  <c r="G496" i="1"/>
  <c r="E496" i="1"/>
  <c r="O495" i="1"/>
  <c r="M495" i="1"/>
  <c r="K495" i="1"/>
  <c r="I495" i="1"/>
  <c r="G495" i="1"/>
  <c r="E495" i="1"/>
  <c r="O494" i="1"/>
  <c r="M494" i="1"/>
  <c r="K494" i="1"/>
  <c r="I494" i="1"/>
  <c r="G494" i="1"/>
  <c r="E494" i="1"/>
  <c r="O493" i="1"/>
  <c r="M493" i="1"/>
  <c r="K493" i="1"/>
  <c r="I493" i="1"/>
  <c r="G493" i="1"/>
  <c r="E493" i="1"/>
  <c r="O492" i="1"/>
  <c r="M492" i="1"/>
  <c r="K492" i="1"/>
  <c r="I492" i="1"/>
  <c r="G492" i="1"/>
  <c r="E492" i="1"/>
  <c r="O491" i="1"/>
  <c r="M491" i="1"/>
  <c r="K491" i="1"/>
  <c r="I491" i="1"/>
  <c r="G491" i="1"/>
  <c r="E491" i="1"/>
  <c r="O490" i="1"/>
  <c r="M490" i="1"/>
  <c r="K490" i="1"/>
  <c r="I490" i="1"/>
  <c r="G490" i="1"/>
  <c r="E490" i="1"/>
  <c r="O489" i="1"/>
  <c r="M489" i="1"/>
  <c r="K489" i="1"/>
  <c r="I489" i="1"/>
  <c r="G489" i="1"/>
  <c r="E489" i="1"/>
  <c r="O488" i="1"/>
  <c r="M488" i="1"/>
  <c r="K488" i="1"/>
  <c r="I488" i="1"/>
  <c r="G488" i="1"/>
  <c r="E488" i="1"/>
  <c r="O487" i="1"/>
  <c r="M487" i="1"/>
  <c r="K487" i="1"/>
  <c r="I487" i="1"/>
  <c r="G487" i="1"/>
  <c r="E487" i="1"/>
  <c r="O486" i="1"/>
  <c r="M486" i="1"/>
  <c r="K486" i="1"/>
  <c r="I486" i="1"/>
  <c r="G486" i="1"/>
  <c r="E486" i="1"/>
  <c r="O485" i="1"/>
  <c r="M485" i="1"/>
  <c r="K485" i="1"/>
  <c r="I485" i="1"/>
  <c r="G485" i="1"/>
  <c r="E485" i="1"/>
  <c r="O484" i="1"/>
  <c r="M484" i="1"/>
  <c r="K484" i="1"/>
  <c r="I484" i="1"/>
  <c r="G484" i="1"/>
  <c r="E484" i="1"/>
  <c r="O483" i="1"/>
  <c r="M483" i="1"/>
  <c r="K483" i="1"/>
  <c r="I483" i="1"/>
  <c r="G483" i="1"/>
  <c r="E483" i="1"/>
  <c r="O482" i="1"/>
  <c r="M482" i="1"/>
  <c r="K482" i="1"/>
  <c r="I482" i="1"/>
  <c r="G482" i="1"/>
  <c r="E482" i="1"/>
  <c r="O481" i="1"/>
  <c r="M481" i="1"/>
  <c r="K481" i="1"/>
  <c r="I481" i="1"/>
  <c r="G481" i="1"/>
  <c r="E481" i="1"/>
  <c r="O480" i="1"/>
  <c r="M480" i="1"/>
  <c r="K480" i="1"/>
  <c r="I480" i="1"/>
  <c r="G480" i="1"/>
  <c r="E480" i="1"/>
  <c r="O479" i="1"/>
  <c r="M479" i="1"/>
  <c r="K479" i="1"/>
  <c r="I479" i="1"/>
  <c r="G479" i="1"/>
  <c r="E479" i="1"/>
  <c r="O478" i="1"/>
  <c r="M478" i="1"/>
  <c r="K478" i="1"/>
  <c r="I478" i="1"/>
  <c r="G478" i="1"/>
  <c r="E478" i="1"/>
  <c r="O477" i="1"/>
  <c r="M477" i="1"/>
  <c r="K477" i="1"/>
  <c r="I477" i="1"/>
  <c r="G477" i="1"/>
  <c r="E477" i="1"/>
  <c r="O476" i="1"/>
  <c r="M476" i="1"/>
  <c r="K476" i="1"/>
  <c r="I476" i="1"/>
  <c r="G476" i="1"/>
  <c r="E476" i="1"/>
  <c r="O475" i="1"/>
  <c r="M475" i="1"/>
  <c r="K475" i="1"/>
  <c r="I475" i="1"/>
  <c r="G475" i="1"/>
  <c r="E475" i="1"/>
  <c r="O474" i="1"/>
  <c r="M474" i="1"/>
  <c r="K474" i="1"/>
  <c r="I474" i="1"/>
  <c r="G474" i="1"/>
  <c r="E474" i="1"/>
  <c r="O473" i="1"/>
  <c r="M473" i="1"/>
  <c r="K473" i="1"/>
  <c r="I473" i="1"/>
  <c r="G473" i="1"/>
  <c r="E473" i="1"/>
  <c r="O472" i="1"/>
  <c r="M472" i="1"/>
  <c r="K472" i="1"/>
  <c r="I472" i="1"/>
  <c r="G472" i="1"/>
  <c r="E472" i="1"/>
  <c r="O471" i="1"/>
  <c r="M471" i="1"/>
  <c r="K471" i="1"/>
  <c r="I471" i="1"/>
  <c r="G471" i="1"/>
  <c r="E471" i="1"/>
  <c r="O470" i="1"/>
  <c r="M470" i="1"/>
  <c r="K470" i="1"/>
  <c r="I470" i="1"/>
  <c r="G470" i="1"/>
  <c r="E470" i="1"/>
  <c r="O469" i="1"/>
  <c r="M469" i="1"/>
  <c r="K469" i="1"/>
  <c r="I469" i="1"/>
  <c r="G469" i="1"/>
  <c r="E469" i="1"/>
  <c r="O468" i="1"/>
  <c r="M468" i="1"/>
  <c r="K468" i="1"/>
  <c r="I468" i="1"/>
  <c r="G468" i="1"/>
  <c r="E468" i="1"/>
  <c r="O467" i="1"/>
  <c r="M467" i="1"/>
  <c r="K467" i="1"/>
  <c r="I467" i="1"/>
  <c r="G467" i="1"/>
  <c r="E467" i="1"/>
  <c r="O466" i="1"/>
  <c r="M466" i="1"/>
  <c r="K466" i="1"/>
  <c r="I466" i="1"/>
  <c r="G466" i="1"/>
  <c r="E466" i="1"/>
  <c r="O465" i="1"/>
  <c r="M465" i="1"/>
  <c r="K465" i="1"/>
  <c r="I465" i="1"/>
  <c r="G465" i="1"/>
  <c r="E465" i="1"/>
  <c r="O464" i="1"/>
  <c r="M464" i="1"/>
  <c r="K464" i="1"/>
  <c r="I464" i="1"/>
  <c r="G464" i="1"/>
  <c r="E464" i="1"/>
  <c r="O463" i="1"/>
  <c r="M463" i="1"/>
  <c r="K463" i="1"/>
  <c r="I463" i="1"/>
  <c r="G463" i="1"/>
  <c r="E463" i="1"/>
  <c r="O462" i="1"/>
  <c r="M462" i="1"/>
  <c r="K462" i="1"/>
  <c r="I462" i="1"/>
  <c r="G462" i="1"/>
  <c r="E462" i="1"/>
  <c r="O461" i="1"/>
  <c r="M461" i="1"/>
  <c r="K461" i="1"/>
  <c r="I461" i="1"/>
  <c r="G461" i="1"/>
  <c r="E461" i="1"/>
  <c r="O460" i="1"/>
  <c r="M460" i="1"/>
  <c r="K460" i="1"/>
  <c r="I460" i="1"/>
  <c r="G460" i="1"/>
  <c r="E460" i="1"/>
  <c r="O459" i="1"/>
  <c r="M459" i="1"/>
  <c r="K459" i="1"/>
  <c r="I459" i="1"/>
  <c r="G459" i="1"/>
  <c r="E459" i="1"/>
  <c r="O458" i="1"/>
  <c r="M458" i="1"/>
  <c r="K458" i="1"/>
  <c r="I458" i="1"/>
  <c r="G458" i="1"/>
  <c r="E458" i="1"/>
  <c r="O457" i="1"/>
  <c r="M457" i="1"/>
  <c r="K457" i="1"/>
  <c r="I457" i="1"/>
  <c r="G457" i="1"/>
  <c r="E457" i="1"/>
  <c r="O456" i="1"/>
  <c r="M456" i="1"/>
  <c r="K456" i="1"/>
  <c r="I456" i="1"/>
  <c r="G456" i="1"/>
  <c r="E456" i="1"/>
  <c r="O455" i="1"/>
  <c r="M455" i="1"/>
  <c r="K455" i="1"/>
  <c r="I455" i="1"/>
  <c r="G455" i="1"/>
  <c r="E455" i="1"/>
  <c r="O454" i="1"/>
  <c r="M454" i="1"/>
  <c r="K454" i="1"/>
  <c r="I454" i="1"/>
  <c r="G454" i="1"/>
  <c r="E454" i="1"/>
  <c r="O453" i="1"/>
  <c r="M453" i="1"/>
  <c r="K453" i="1"/>
  <c r="I453" i="1"/>
  <c r="G453" i="1"/>
  <c r="E453" i="1"/>
  <c r="O452" i="1"/>
  <c r="M452" i="1"/>
  <c r="K452" i="1"/>
  <c r="I452" i="1"/>
  <c r="G452" i="1"/>
  <c r="E452" i="1"/>
  <c r="O451" i="1"/>
  <c r="M451" i="1"/>
  <c r="K451" i="1"/>
  <c r="I451" i="1"/>
  <c r="G451" i="1"/>
  <c r="E451" i="1"/>
  <c r="O450" i="1"/>
  <c r="M450" i="1"/>
  <c r="K450" i="1"/>
  <c r="I450" i="1"/>
  <c r="G450" i="1"/>
  <c r="E450" i="1"/>
  <c r="O449" i="1"/>
  <c r="M449" i="1"/>
  <c r="K449" i="1"/>
  <c r="I449" i="1"/>
  <c r="G449" i="1"/>
  <c r="E449" i="1"/>
  <c r="O448" i="1"/>
  <c r="M448" i="1"/>
  <c r="K448" i="1"/>
  <c r="I448" i="1"/>
  <c r="G448" i="1"/>
  <c r="E448" i="1"/>
  <c r="O447" i="1"/>
  <c r="M447" i="1"/>
  <c r="K447" i="1"/>
  <c r="I447" i="1"/>
  <c r="G447" i="1"/>
  <c r="E447" i="1"/>
  <c r="O446" i="1"/>
  <c r="M446" i="1"/>
  <c r="K446" i="1"/>
  <c r="I446" i="1"/>
  <c r="G446" i="1"/>
  <c r="E446" i="1"/>
  <c r="O445" i="1"/>
  <c r="M445" i="1"/>
  <c r="K445" i="1"/>
  <c r="I445" i="1"/>
  <c r="G445" i="1"/>
  <c r="E445" i="1"/>
  <c r="O444" i="1"/>
  <c r="M444" i="1"/>
  <c r="K444" i="1"/>
  <c r="I444" i="1"/>
  <c r="G444" i="1"/>
  <c r="E444" i="1"/>
  <c r="O443" i="1"/>
  <c r="M443" i="1"/>
  <c r="K443" i="1"/>
  <c r="I443" i="1"/>
  <c r="G443" i="1"/>
  <c r="E443" i="1"/>
  <c r="O442" i="1"/>
  <c r="M442" i="1"/>
  <c r="K442" i="1"/>
  <c r="I442" i="1"/>
  <c r="G442" i="1"/>
  <c r="E442" i="1"/>
  <c r="O441" i="1"/>
  <c r="M441" i="1"/>
  <c r="K441" i="1"/>
  <c r="I441" i="1"/>
  <c r="G441" i="1"/>
  <c r="E441" i="1"/>
  <c r="O440" i="1"/>
  <c r="M440" i="1"/>
  <c r="K440" i="1"/>
  <c r="I440" i="1"/>
  <c r="G440" i="1"/>
  <c r="E440" i="1"/>
  <c r="O439" i="1"/>
  <c r="M439" i="1"/>
  <c r="K439" i="1"/>
  <c r="I439" i="1"/>
  <c r="G439" i="1"/>
  <c r="E439" i="1"/>
  <c r="O438" i="1"/>
  <c r="M438" i="1"/>
  <c r="K438" i="1"/>
  <c r="I438" i="1"/>
  <c r="G438" i="1"/>
  <c r="E438" i="1"/>
  <c r="O437" i="1"/>
  <c r="M437" i="1"/>
  <c r="K437" i="1"/>
  <c r="I437" i="1"/>
  <c r="G437" i="1"/>
  <c r="E437" i="1"/>
  <c r="O436" i="1"/>
  <c r="M436" i="1"/>
  <c r="K436" i="1"/>
  <c r="I436" i="1"/>
  <c r="G436" i="1"/>
  <c r="E436" i="1"/>
  <c r="O435" i="1"/>
  <c r="M435" i="1"/>
  <c r="K435" i="1"/>
  <c r="I435" i="1"/>
  <c r="G435" i="1"/>
  <c r="E435" i="1"/>
  <c r="O434" i="1"/>
  <c r="M434" i="1"/>
  <c r="K434" i="1"/>
  <c r="I434" i="1"/>
  <c r="G434" i="1"/>
  <c r="E434" i="1"/>
  <c r="O433" i="1"/>
  <c r="M433" i="1"/>
  <c r="K433" i="1"/>
  <c r="I433" i="1"/>
  <c r="G433" i="1"/>
  <c r="E433" i="1"/>
  <c r="O432" i="1"/>
  <c r="M432" i="1"/>
  <c r="K432" i="1"/>
  <c r="I432" i="1"/>
  <c r="G432" i="1"/>
  <c r="E432" i="1"/>
  <c r="O431" i="1"/>
  <c r="M431" i="1"/>
  <c r="K431" i="1"/>
  <c r="I431" i="1"/>
  <c r="G431" i="1"/>
  <c r="E431" i="1"/>
  <c r="O430" i="1"/>
  <c r="M430" i="1"/>
  <c r="K430" i="1"/>
  <c r="I430" i="1"/>
  <c r="G430" i="1"/>
  <c r="E430" i="1"/>
  <c r="O429" i="1"/>
  <c r="M429" i="1"/>
  <c r="K429" i="1"/>
  <c r="I429" i="1"/>
  <c r="G429" i="1"/>
  <c r="E429" i="1"/>
  <c r="O428" i="1"/>
  <c r="M428" i="1"/>
  <c r="K428" i="1"/>
  <c r="I428" i="1"/>
  <c r="G428" i="1"/>
  <c r="E428" i="1"/>
  <c r="O427" i="1"/>
  <c r="M427" i="1"/>
  <c r="K427" i="1"/>
  <c r="I427" i="1"/>
  <c r="G427" i="1"/>
  <c r="E427" i="1"/>
  <c r="O426" i="1"/>
  <c r="M426" i="1"/>
  <c r="K426" i="1"/>
  <c r="I426" i="1"/>
  <c r="G426" i="1"/>
  <c r="E426" i="1"/>
  <c r="O425" i="1"/>
  <c r="M425" i="1"/>
  <c r="K425" i="1"/>
  <c r="I425" i="1"/>
  <c r="G425" i="1"/>
  <c r="E425" i="1"/>
  <c r="O424" i="1"/>
  <c r="M424" i="1"/>
  <c r="K424" i="1"/>
  <c r="I424" i="1"/>
  <c r="G424" i="1"/>
  <c r="E424" i="1"/>
  <c r="O423" i="1"/>
  <c r="M423" i="1"/>
  <c r="K423" i="1"/>
  <c r="I423" i="1"/>
  <c r="G423" i="1"/>
  <c r="E423" i="1"/>
  <c r="O422" i="1"/>
  <c r="M422" i="1"/>
  <c r="K422" i="1"/>
  <c r="I422" i="1"/>
  <c r="G422" i="1"/>
  <c r="E422" i="1"/>
  <c r="O421" i="1"/>
  <c r="M421" i="1"/>
  <c r="K421" i="1"/>
  <c r="I421" i="1"/>
  <c r="G421" i="1"/>
  <c r="E421" i="1"/>
  <c r="O420" i="1"/>
  <c r="M420" i="1"/>
  <c r="K420" i="1"/>
  <c r="I420" i="1"/>
  <c r="G420" i="1"/>
  <c r="E420" i="1"/>
  <c r="O419" i="1"/>
  <c r="M419" i="1"/>
  <c r="K419" i="1"/>
  <c r="I419" i="1"/>
  <c r="G419" i="1"/>
  <c r="E419" i="1"/>
  <c r="O418" i="1"/>
  <c r="M418" i="1"/>
  <c r="K418" i="1"/>
  <c r="I418" i="1"/>
  <c r="G418" i="1"/>
  <c r="E418" i="1"/>
  <c r="O417" i="1"/>
  <c r="M417" i="1"/>
  <c r="K417" i="1"/>
  <c r="I417" i="1"/>
  <c r="G417" i="1"/>
  <c r="E417" i="1"/>
  <c r="O416" i="1"/>
  <c r="M416" i="1"/>
  <c r="K416" i="1"/>
  <c r="I416" i="1"/>
  <c r="G416" i="1"/>
  <c r="E416" i="1"/>
  <c r="O415" i="1"/>
  <c r="M415" i="1"/>
  <c r="K415" i="1"/>
  <c r="I415" i="1"/>
  <c r="G415" i="1"/>
  <c r="E415" i="1"/>
  <c r="O414" i="1"/>
  <c r="M414" i="1"/>
  <c r="K414" i="1"/>
  <c r="I414" i="1"/>
  <c r="G414" i="1"/>
  <c r="E414" i="1"/>
  <c r="O413" i="1"/>
  <c r="M413" i="1"/>
  <c r="K413" i="1"/>
  <c r="I413" i="1"/>
  <c r="G413" i="1"/>
  <c r="E413" i="1"/>
  <c r="O412" i="1"/>
  <c r="M412" i="1"/>
  <c r="K412" i="1"/>
  <c r="I412" i="1"/>
  <c r="G412" i="1"/>
  <c r="E412" i="1"/>
  <c r="O411" i="1"/>
  <c r="M411" i="1"/>
  <c r="K411" i="1"/>
  <c r="I411" i="1"/>
  <c r="G411" i="1"/>
  <c r="E411" i="1"/>
  <c r="O410" i="1"/>
  <c r="M410" i="1"/>
  <c r="K410" i="1"/>
  <c r="I410" i="1"/>
  <c r="G410" i="1"/>
  <c r="E410" i="1"/>
  <c r="O409" i="1"/>
  <c r="M409" i="1"/>
  <c r="K409" i="1"/>
  <c r="I409" i="1"/>
  <c r="G409" i="1"/>
  <c r="E409" i="1"/>
  <c r="O408" i="1"/>
  <c r="M408" i="1"/>
  <c r="K408" i="1"/>
  <c r="I408" i="1"/>
  <c r="G408" i="1"/>
  <c r="E408" i="1"/>
  <c r="O407" i="1"/>
  <c r="M407" i="1"/>
  <c r="K407" i="1"/>
  <c r="I407" i="1"/>
  <c r="G407" i="1"/>
  <c r="E407" i="1"/>
  <c r="O406" i="1"/>
  <c r="M406" i="1"/>
  <c r="K406" i="1"/>
  <c r="I406" i="1"/>
  <c r="G406" i="1"/>
  <c r="E406" i="1"/>
  <c r="O405" i="1"/>
  <c r="M405" i="1"/>
  <c r="K405" i="1"/>
  <c r="I405" i="1"/>
  <c r="G405" i="1"/>
  <c r="E405" i="1"/>
  <c r="O404" i="1"/>
  <c r="M404" i="1"/>
  <c r="K404" i="1"/>
  <c r="I404" i="1"/>
  <c r="G404" i="1"/>
  <c r="E404" i="1"/>
  <c r="O403" i="1"/>
  <c r="M403" i="1"/>
  <c r="K403" i="1"/>
  <c r="I403" i="1"/>
  <c r="G403" i="1"/>
  <c r="E403" i="1"/>
  <c r="O402" i="1"/>
  <c r="M402" i="1"/>
  <c r="K402" i="1"/>
  <c r="I402" i="1"/>
  <c r="G402" i="1"/>
  <c r="E402" i="1"/>
  <c r="O401" i="1"/>
  <c r="M401" i="1"/>
  <c r="K401" i="1"/>
  <c r="I401" i="1"/>
  <c r="G401" i="1"/>
  <c r="E401" i="1"/>
  <c r="O400" i="1"/>
  <c r="M400" i="1"/>
  <c r="K400" i="1"/>
  <c r="I400" i="1"/>
  <c r="G400" i="1"/>
  <c r="E400" i="1"/>
  <c r="O399" i="1"/>
  <c r="M399" i="1"/>
  <c r="K399" i="1"/>
  <c r="I399" i="1"/>
  <c r="G399" i="1"/>
  <c r="E399" i="1"/>
  <c r="O398" i="1"/>
  <c r="M398" i="1"/>
  <c r="K398" i="1"/>
  <c r="I398" i="1"/>
  <c r="G398" i="1"/>
  <c r="E398" i="1"/>
  <c r="O397" i="1"/>
  <c r="M397" i="1"/>
  <c r="K397" i="1"/>
  <c r="I397" i="1"/>
  <c r="G397" i="1"/>
  <c r="E397" i="1"/>
  <c r="O396" i="1"/>
  <c r="M396" i="1"/>
  <c r="K396" i="1"/>
  <c r="I396" i="1"/>
  <c r="G396" i="1"/>
  <c r="E396" i="1"/>
  <c r="O395" i="1"/>
  <c r="M395" i="1"/>
  <c r="K395" i="1"/>
  <c r="I395" i="1"/>
  <c r="G395" i="1"/>
  <c r="E395" i="1"/>
  <c r="O394" i="1"/>
  <c r="M394" i="1"/>
  <c r="K394" i="1"/>
  <c r="I394" i="1"/>
  <c r="G394" i="1"/>
  <c r="E394" i="1"/>
  <c r="O393" i="1"/>
  <c r="M393" i="1"/>
  <c r="K393" i="1"/>
  <c r="I393" i="1"/>
  <c r="G393" i="1"/>
  <c r="E393" i="1"/>
  <c r="O392" i="1"/>
  <c r="M392" i="1"/>
  <c r="K392" i="1"/>
  <c r="I392" i="1"/>
  <c r="G392" i="1"/>
  <c r="E392" i="1"/>
  <c r="O391" i="1"/>
  <c r="M391" i="1"/>
  <c r="K391" i="1"/>
  <c r="I391" i="1"/>
  <c r="G391" i="1"/>
  <c r="E391" i="1"/>
  <c r="O390" i="1"/>
  <c r="M390" i="1"/>
  <c r="K390" i="1"/>
  <c r="I390" i="1"/>
  <c r="G390" i="1"/>
  <c r="E390" i="1"/>
  <c r="O389" i="1"/>
  <c r="M389" i="1"/>
  <c r="K389" i="1"/>
  <c r="I389" i="1"/>
  <c r="G389" i="1"/>
  <c r="E389" i="1"/>
  <c r="O388" i="1"/>
  <c r="M388" i="1"/>
  <c r="K388" i="1"/>
  <c r="I388" i="1"/>
  <c r="G388" i="1"/>
  <c r="E388" i="1"/>
  <c r="O387" i="1"/>
  <c r="M387" i="1"/>
  <c r="K387" i="1"/>
  <c r="I387" i="1"/>
  <c r="G387" i="1"/>
  <c r="E387" i="1"/>
  <c r="O386" i="1"/>
  <c r="M386" i="1"/>
  <c r="K386" i="1"/>
  <c r="I386" i="1"/>
  <c r="G386" i="1"/>
  <c r="E386" i="1"/>
  <c r="O385" i="1"/>
  <c r="M385" i="1"/>
  <c r="K385" i="1"/>
  <c r="I385" i="1"/>
  <c r="G385" i="1"/>
  <c r="E385" i="1"/>
  <c r="O384" i="1"/>
  <c r="M384" i="1"/>
  <c r="K384" i="1"/>
  <c r="I384" i="1"/>
  <c r="G384" i="1"/>
  <c r="E384" i="1"/>
  <c r="O383" i="1"/>
  <c r="M383" i="1"/>
  <c r="K383" i="1"/>
  <c r="I383" i="1"/>
  <c r="G383" i="1"/>
  <c r="E383" i="1"/>
  <c r="O382" i="1"/>
  <c r="M382" i="1"/>
  <c r="K382" i="1"/>
  <c r="I382" i="1"/>
  <c r="G382" i="1"/>
  <c r="E382" i="1"/>
  <c r="O381" i="1"/>
  <c r="M381" i="1"/>
  <c r="K381" i="1"/>
  <c r="I381" i="1"/>
  <c r="G381" i="1"/>
  <c r="E381" i="1"/>
  <c r="O380" i="1"/>
  <c r="M380" i="1"/>
  <c r="K380" i="1"/>
  <c r="I380" i="1"/>
  <c r="G380" i="1"/>
  <c r="E380" i="1"/>
  <c r="O379" i="1"/>
  <c r="M379" i="1"/>
  <c r="K379" i="1"/>
  <c r="I379" i="1"/>
  <c r="G379" i="1"/>
  <c r="E379" i="1"/>
  <c r="O378" i="1"/>
  <c r="M378" i="1"/>
  <c r="K378" i="1"/>
  <c r="I378" i="1"/>
  <c r="G378" i="1"/>
  <c r="E378" i="1"/>
  <c r="O377" i="1"/>
  <c r="M377" i="1"/>
  <c r="K377" i="1"/>
  <c r="I377" i="1"/>
  <c r="G377" i="1"/>
  <c r="E377" i="1"/>
  <c r="O376" i="1"/>
  <c r="M376" i="1"/>
  <c r="K376" i="1"/>
  <c r="I376" i="1"/>
  <c r="G376" i="1"/>
  <c r="E376" i="1"/>
  <c r="O375" i="1"/>
  <c r="M375" i="1"/>
  <c r="K375" i="1"/>
  <c r="I375" i="1"/>
  <c r="G375" i="1"/>
  <c r="E375" i="1"/>
  <c r="O374" i="1"/>
  <c r="M374" i="1"/>
  <c r="K374" i="1"/>
  <c r="I374" i="1"/>
  <c r="G374" i="1"/>
  <c r="E374" i="1"/>
  <c r="O373" i="1"/>
  <c r="M373" i="1"/>
  <c r="K373" i="1"/>
  <c r="I373" i="1"/>
  <c r="G373" i="1"/>
  <c r="E373" i="1"/>
  <c r="O372" i="1"/>
  <c r="M372" i="1"/>
  <c r="K372" i="1"/>
  <c r="I372" i="1"/>
  <c r="G372" i="1"/>
  <c r="E372" i="1"/>
  <c r="O371" i="1"/>
  <c r="M371" i="1"/>
  <c r="K371" i="1"/>
  <c r="I371" i="1"/>
  <c r="G371" i="1"/>
  <c r="E371" i="1"/>
  <c r="O370" i="1"/>
  <c r="M370" i="1"/>
  <c r="K370" i="1"/>
  <c r="I370" i="1"/>
  <c r="G370" i="1"/>
  <c r="E370" i="1"/>
  <c r="O369" i="1"/>
  <c r="M369" i="1"/>
  <c r="K369" i="1"/>
  <c r="I369" i="1"/>
  <c r="G369" i="1"/>
  <c r="E369" i="1"/>
  <c r="O368" i="1"/>
  <c r="M368" i="1"/>
  <c r="K368" i="1"/>
  <c r="I368" i="1"/>
  <c r="G368" i="1"/>
  <c r="E368" i="1"/>
  <c r="O367" i="1"/>
  <c r="M367" i="1"/>
  <c r="K367" i="1"/>
  <c r="I367" i="1"/>
  <c r="G367" i="1"/>
  <c r="E367" i="1"/>
  <c r="O366" i="1"/>
  <c r="M366" i="1"/>
  <c r="K366" i="1"/>
  <c r="I366" i="1"/>
  <c r="G366" i="1"/>
  <c r="E366" i="1"/>
  <c r="O365" i="1"/>
  <c r="M365" i="1"/>
  <c r="K365" i="1"/>
  <c r="I365" i="1"/>
  <c r="G365" i="1"/>
  <c r="E365" i="1"/>
  <c r="O364" i="1"/>
  <c r="M364" i="1"/>
  <c r="K364" i="1"/>
  <c r="I364" i="1"/>
  <c r="G364" i="1"/>
  <c r="E364" i="1"/>
  <c r="O363" i="1"/>
  <c r="M363" i="1"/>
  <c r="K363" i="1"/>
  <c r="I363" i="1"/>
  <c r="G363" i="1"/>
  <c r="E363" i="1"/>
  <c r="O362" i="1"/>
  <c r="M362" i="1"/>
  <c r="K362" i="1"/>
  <c r="I362" i="1"/>
  <c r="G362" i="1"/>
  <c r="E362" i="1"/>
  <c r="O361" i="1"/>
  <c r="M361" i="1"/>
  <c r="K361" i="1"/>
  <c r="I361" i="1"/>
  <c r="G361" i="1"/>
  <c r="E361" i="1"/>
  <c r="O360" i="1"/>
  <c r="M360" i="1"/>
  <c r="K360" i="1"/>
  <c r="I360" i="1"/>
  <c r="G360" i="1"/>
  <c r="E360" i="1"/>
  <c r="O359" i="1"/>
  <c r="M359" i="1"/>
  <c r="K359" i="1"/>
  <c r="I359" i="1"/>
  <c r="G359" i="1"/>
  <c r="E359" i="1"/>
  <c r="O358" i="1"/>
  <c r="M358" i="1"/>
  <c r="K358" i="1"/>
  <c r="I358" i="1"/>
  <c r="G358" i="1"/>
  <c r="E358" i="1"/>
  <c r="O357" i="1"/>
  <c r="M357" i="1"/>
  <c r="K357" i="1"/>
  <c r="I357" i="1"/>
  <c r="G357" i="1"/>
  <c r="E357" i="1"/>
  <c r="O356" i="1"/>
  <c r="M356" i="1"/>
  <c r="K356" i="1"/>
  <c r="I356" i="1"/>
  <c r="G356" i="1"/>
  <c r="E356" i="1"/>
  <c r="O355" i="1"/>
  <c r="M355" i="1"/>
  <c r="K355" i="1"/>
  <c r="I355" i="1"/>
  <c r="G355" i="1"/>
  <c r="E355" i="1"/>
  <c r="O354" i="1"/>
  <c r="M354" i="1"/>
  <c r="K354" i="1"/>
  <c r="I354" i="1"/>
  <c r="G354" i="1"/>
  <c r="E354" i="1"/>
  <c r="O353" i="1"/>
  <c r="M353" i="1"/>
  <c r="K353" i="1"/>
  <c r="I353" i="1"/>
  <c r="G353" i="1"/>
  <c r="E353" i="1"/>
  <c r="O352" i="1"/>
  <c r="M352" i="1"/>
  <c r="K352" i="1"/>
  <c r="I352" i="1"/>
  <c r="G352" i="1"/>
  <c r="E352" i="1"/>
  <c r="O351" i="1"/>
  <c r="M351" i="1"/>
  <c r="K351" i="1"/>
  <c r="I351" i="1"/>
  <c r="G351" i="1"/>
  <c r="E351" i="1"/>
  <c r="O350" i="1"/>
  <c r="M350" i="1"/>
  <c r="K350" i="1"/>
  <c r="I350" i="1"/>
  <c r="G350" i="1"/>
  <c r="E350" i="1"/>
  <c r="O349" i="1"/>
  <c r="M349" i="1"/>
  <c r="K349" i="1"/>
  <c r="I349" i="1"/>
  <c r="G349" i="1"/>
  <c r="E349" i="1"/>
  <c r="O348" i="1"/>
  <c r="M348" i="1"/>
  <c r="K348" i="1"/>
  <c r="I348" i="1"/>
  <c r="G348" i="1"/>
  <c r="E348" i="1"/>
  <c r="O347" i="1"/>
  <c r="M347" i="1"/>
  <c r="K347" i="1"/>
  <c r="I347" i="1"/>
  <c r="G347" i="1"/>
  <c r="E347" i="1"/>
  <c r="O346" i="1"/>
  <c r="M346" i="1"/>
  <c r="K346" i="1"/>
  <c r="I346" i="1"/>
  <c r="G346" i="1"/>
  <c r="E346" i="1"/>
  <c r="O345" i="1"/>
  <c r="M345" i="1"/>
  <c r="K345" i="1"/>
  <c r="I345" i="1"/>
  <c r="G345" i="1"/>
  <c r="E345" i="1"/>
  <c r="O344" i="1"/>
  <c r="M344" i="1"/>
  <c r="K344" i="1"/>
  <c r="I344" i="1"/>
  <c r="G344" i="1"/>
  <c r="E344" i="1"/>
  <c r="O343" i="1"/>
  <c r="M343" i="1"/>
  <c r="K343" i="1"/>
  <c r="I343" i="1"/>
  <c r="G343" i="1"/>
  <c r="E343" i="1"/>
  <c r="O342" i="1"/>
  <c r="M342" i="1"/>
  <c r="K342" i="1"/>
  <c r="I342" i="1"/>
  <c r="G342" i="1"/>
  <c r="E342" i="1"/>
  <c r="O341" i="1"/>
  <c r="M341" i="1"/>
  <c r="K341" i="1"/>
  <c r="I341" i="1"/>
  <c r="G341" i="1"/>
  <c r="E341" i="1"/>
  <c r="O340" i="1"/>
  <c r="M340" i="1"/>
  <c r="K340" i="1"/>
  <c r="I340" i="1"/>
  <c r="G340" i="1"/>
  <c r="E340" i="1"/>
  <c r="O339" i="1"/>
  <c r="M339" i="1"/>
  <c r="K339" i="1"/>
  <c r="I339" i="1"/>
  <c r="G339" i="1"/>
  <c r="E339" i="1"/>
  <c r="O338" i="1"/>
  <c r="M338" i="1"/>
  <c r="K338" i="1"/>
  <c r="I338" i="1"/>
  <c r="G338" i="1"/>
  <c r="E338" i="1"/>
  <c r="O337" i="1"/>
  <c r="M337" i="1"/>
  <c r="K337" i="1"/>
  <c r="I337" i="1"/>
  <c r="G337" i="1"/>
  <c r="E337" i="1"/>
  <c r="O336" i="1"/>
  <c r="M336" i="1"/>
  <c r="K336" i="1"/>
  <c r="I336" i="1"/>
  <c r="G336" i="1"/>
  <c r="E336" i="1"/>
  <c r="O335" i="1"/>
  <c r="M335" i="1"/>
  <c r="K335" i="1"/>
  <c r="I335" i="1"/>
  <c r="G335" i="1"/>
  <c r="E335" i="1"/>
  <c r="O334" i="1"/>
  <c r="M334" i="1"/>
  <c r="K334" i="1"/>
  <c r="I334" i="1"/>
  <c r="G334" i="1"/>
  <c r="E334" i="1"/>
  <c r="O333" i="1"/>
  <c r="M333" i="1"/>
  <c r="K333" i="1"/>
  <c r="I333" i="1"/>
  <c r="G333" i="1"/>
  <c r="E333" i="1"/>
  <c r="O332" i="1"/>
  <c r="M332" i="1"/>
  <c r="K332" i="1"/>
  <c r="I332" i="1"/>
  <c r="G332" i="1"/>
  <c r="E332" i="1"/>
  <c r="O331" i="1"/>
  <c r="M331" i="1"/>
  <c r="K331" i="1"/>
  <c r="I331" i="1"/>
  <c r="G331" i="1"/>
  <c r="E331" i="1"/>
  <c r="O330" i="1"/>
  <c r="M330" i="1"/>
  <c r="K330" i="1"/>
  <c r="I330" i="1"/>
  <c r="G330" i="1"/>
  <c r="E330" i="1"/>
  <c r="O329" i="1"/>
  <c r="M329" i="1"/>
  <c r="K329" i="1"/>
  <c r="I329" i="1"/>
  <c r="G329" i="1"/>
  <c r="E329" i="1"/>
  <c r="O328" i="1"/>
  <c r="M328" i="1"/>
  <c r="K328" i="1"/>
  <c r="I328" i="1"/>
  <c r="G328" i="1"/>
  <c r="E328" i="1"/>
  <c r="O327" i="1"/>
  <c r="M327" i="1"/>
  <c r="K327" i="1"/>
  <c r="I327" i="1"/>
  <c r="G327" i="1"/>
  <c r="E327" i="1"/>
  <c r="O326" i="1"/>
  <c r="M326" i="1"/>
  <c r="K326" i="1"/>
  <c r="I326" i="1"/>
  <c r="G326" i="1"/>
  <c r="E326" i="1"/>
  <c r="O325" i="1"/>
  <c r="M325" i="1"/>
  <c r="K325" i="1"/>
  <c r="I325" i="1"/>
  <c r="G325" i="1"/>
  <c r="E325" i="1"/>
  <c r="O324" i="1"/>
  <c r="M324" i="1"/>
  <c r="K324" i="1"/>
  <c r="I324" i="1"/>
  <c r="G324" i="1"/>
  <c r="E324" i="1"/>
  <c r="O323" i="1"/>
  <c r="M323" i="1"/>
  <c r="K323" i="1"/>
  <c r="I323" i="1"/>
  <c r="G323" i="1"/>
  <c r="E323" i="1"/>
  <c r="O322" i="1"/>
  <c r="M322" i="1"/>
  <c r="K322" i="1"/>
  <c r="I322" i="1"/>
  <c r="G322" i="1"/>
  <c r="E322" i="1"/>
  <c r="O321" i="1"/>
  <c r="M321" i="1"/>
  <c r="K321" i="1"/>
  <c r="I321" i="1"/>
  <c r="G321" i="1"/>
  <c r="E321" i="1"/>
  <c r="O320" i="1"/>
  <c r="M320" i="1"/>
  <c r="K320" i="1"/>
  <c r="I320" i="1"/>
  <c r="G320" i="1"/>
  <c r="E320" i="1"/>
  <c r="O319" i="1"/>
  <c r="M319" i="1"/>
  <c r="K319" i="1"/>
  <c r="I319" i="1"/>
  <c r="G319" i="1"/>
  <c r="E319" i="1"/>
  <c r="O318" i="1"/>
  <c r="M318" i="1"/>
  <c r="K318" i="1"/>
  <c r="I318" i="1"/>
  <c r="G318" i="1"/>
  <c r="E318" i="1"/>
  <c r="O317" i="1"/>
  <c r="M317" i="1"/>
  <c r="K317" i="1"/>
  <c r="I317" i="1"/>
  <c r="G317" i="1"/>
  <c r="E317" i="1"/>
  <c r="O316" i="1"/>
  <c r="M316" i="1"/>
  <c r="K316" i="1"/>
  <c r="I316" i="1"/>
  <c r="G316" i="1"/>
  <c r="E316" i="1"/>
  <c r="O315" i="1"/>
  <c r="M315" i="1"/>
  <c r="K315" i="1"/>
  <c r="I315" i="1"/>
  <c r="G315" i="1"/>
  <c r="E315" i="1"/>
  <c r="O314" i="1"/>
  <c r="M314" i="1"/>
  <c r="K314" i="1"/>
  <c r="I314" i="1"/>
  <c r="G314" i="1"/>
  <c r="E314" i="1"/>
  <c r="O313" i="1"/>
  <c r="M313" i="1"/>
  <c r="K313" i="1"/>
  <c r="I313" i="1"/>
  <c r="G313" i="1"/>
  <c r="E313" i="1"/>
  <c r="O312" i="1"/>
  <c r="M312" i="1"/>
  <c r="K312" i="1"/>
  <c r="I312" i="1"/>
  <c r="G312" i="1"/>
  <c r="E312" i="1"/>
  <c r="O311" i="1"/>
  <c r="M311" i="1"/>
  <c r="K311" i="1"/>
  <c r="I311" i="1"/>
  <c r="G311" i="1"/>
  <c r="E311" i="1"/>
  <c r="O310" i="1"/>
  <c r="M310" i="1"/>
  <c r="K310" i="1"/>
  <c r="I310" i="1"/>
  <c r="G310" i="1"/>
  <c r="E310" i="1"/>
  <c r="O309" i="1"/>
  <c r="M309" i="1"/>
  <c r="K309" i="1"/>
  <c r="I309" i="1"/>
  <c r="G309" i="1"/>
  <c r="E309" i="1"/>
  <c r="O308" i="1"/>
  <c r="M308" i="1"/>
  <c r="K308" i="1"/>
  <c r="I308" i="1"/>
  <c r="G308" i="1"/>
  <c r="E308" i="1"/>
  <c r="O307" i="1"/>
  <c r="M307" i="1"/>
  <c r="K307" i="1"/>
  <c r="I307" i="1"/>
  <c r="G307" i="1"/>
  <c r="E307" i="1"/>
  <c r="O306" i="1"/>
  <c r="M306" i="1"/>
  <c r="K306" i="1"/>
  <c r="I306" i="1"/>
  <c r="G306" i="1"/>
  <c r="E306" i="1"/>
  <c r="O305" i="1"/>
  <c r="M305" i="1"/>
  <c r="K305" i="1"/>
  <c r="I305" i="1"/>
  <c r="G305" i="1"/>
  <c r="E305" i="1"/>
  <c r="O304" i="1"/>
  <c r="M304" i="1"/>
  <c r="K304" i="1"/>
  <c r="I304" i="1"/>
  <c r="G304" i="1"/>
  <c r="E304" i="1"/>
  <c r="O303" i="1"/>
  <c r="M303" i="1"/>
  <c r="K303" i="1"/>
  <c r="I303" i="1"/>
  <c r="G303" i="1"/>
  <c r="E303" i="1"/>
  <c r="O302" i="1"/>
  <c r="M302" i="1"/>
  <c r="K302" i="1"/>
  <c r="I302" i="1"/>
  <c r="G302" i="1"/>
  <c r="E302" i="1"/>
  <c r="O301" i="1"/>
  <c r="M301" i="1"/>
  <c r="K301" i="1"/>
  <c r="I301" i="1"/>
  <c r="G301" i="1"/>
  <c r="E301" i="1"/>
  <c r="O300" i="1"/>
  <c r="M300" i="1"/>
  <c r="K300" i="1"/>
  <c r="I300" i="1"/>
  <c r="G300" i="1"/>
  <c r="E300" i="1"/>
  <c r="O299" i="1"/>
  <c r="M299" i="1"/>
  <c r="K299" i="1"/>
  <c r="I299" i="1"/>
  <c r="G299" i="1"/>
  <c r="E299" i="1"/>
  <c r="O298" i="1"/>
  <c r="M298" i="1"/>
  <c r="K298" i="1"/>
  <c r="I298" i="1"/>
  <c r="G298" i="1"/>
  <c r="E298" i="1"/>
  <c r="O297" i="1"/>
  <c r="M297" i="1"/>
  <c r="K297" i="1"/>
  <c r="I297" i="1"/>
  <c r="G297" i="1"/>
  <c r="E297" i="1"/>
  <c r="O296" i="1"/>
  <c r="M296" i="1"/>
  <c r="K296" i="1"/>
  <c r="I296" i="1"/>
  <c r="G296" i="1"/>
  <c r="E296" i="1"/>
  <c r="O295" i="1"/>
  <c r="M295" i="1"/>
  <c r="K295" i="1"/>
  <c r="I295" i="1"/>
  <c r="G295" i="1"/>
  <c r="E295" i="1"/>
  <c r="O294" i="1"/>
  <c r="M294" i="1"/>
  <c r="K294" i="1"/>
  <c r="I294" i="1"/>
  <c r="G294" i="1"/>
  <c r="E294" i="1"/>
  <c r="O293" i="1"/>
  <c r="M293" i="1"/>
  <c r="K293" i="1"/>
  <c r="I293" i="1"/>
  <c r="G293" i="1"/>
  <c r="E293" i="1"/>
  <c r="O292" i="1"/>
  <c r="M292" i="1"/>
  <c r="K292" i="1"/>
  <c r="I292" i="1"/>
  <c r="G292" i="1"/>
  <c r="E292" i="1"/>
  <c r="O291" i="1"/>
  <c r="M291" i="1"/>
  <c r="K291" i="1"/>
  <c r="I291" i="1"/>
  <c r="G291" i="1"/>
  <c r="E291" i="1"/>
  <c r="O290" i="1"/>
  <c r="M290" i="1"/>
  <c r="K290" i="1"/>
  <c r="I290" i="1"/>
  <c r="G290" i="1"/>
  <c r="E290" i="1"/>
  <c r="O289" i="1"/>
  <c r="M289" i="1"/>
  <c r="K289" i="1"/>
  <c r="I289" i="1"/>
  <c r="G289" i="1"/>
  <c r="E289" i="1"/>
  <c r="O288" i="1"/>
  <c r="M288" i="1"/>
  <c r="K288" i="1"/>
  <c r="I288" i="1"/>
  <c r="G288" i="1"/>
  <c r="E288" i="1"/>
  <c r="O287" i="1"/>
  <c r="M287" i="1"/>
  <c r="K287" i="1"/>
  <c r="I287" i="1"/>
  <c r="G287" i="1"/>
  <c r="E287" i="1"/>
  <c r="O286" i="1"/>
  <c r="M286" i="1"/>
  <c r="K286" i="1"/>
  <c r="I286" i="1"/>
  <c r="G286" i="1"/>
  <c r="E286" i="1"/>
  <c r="O285" i="1"/>
  <c r="M285" i="1"/>
  <c r="K285" i="1"/>
  <c r="I285" i="1"/>
  <c r="G285" i="1"/>
  <c r="E285" i="1"/>
  <c r="O284" i="1"/>
  <c r="M284" i="1"/>
  <c r="K284" i="1"/>
  <c r="I284" i="1"/>
  <c r="G284" i="1"/>
  <c r="E284" i="1"/>
  <c r="O283" i="1"/>
  <c r="M283" i="1"/>
  <c r="K283" i="1"/>
  <c r="I283" i="1"/>
  <c r="G283" i="1"/>
  <c r="E283" i="1"/>
  <c r="O282" i="1"/>
  <c r="M282" i="1"/>
  <c r="K282" i="1"/>
  <c r="I282" i="1"/>
  <c r="G282" i="1"/>
  <c r="E282" i="1"/>
  <c r="O281" i="1"/>
  <c r="M281" i="1"/>
  <c r="K281" i="1"/>
  <c r="I281" i="1"/>
  <c r="G281" i="1"/>
  <c r="E281" i="1"/>
  <c r="O280" i="1"/>
  <c r="M280" i="1"/>
  <c r="K280" i="1"/>
  <c r="I280" i="1"/>
  <c r="G280" i="1"/>
  <c r="E280" i="1"/>
  <c r="O279" i="1"/>
  <c r="M279" i="1"/>
  <c r="K279" i="1"/>
  <c r="I279" i="1"/>
  <c r="G279" i="1"/>
  <c r="E279" i="1"/>
  <c r="O278" i="1"/>
  <c r="M278" i="1"/>
  <c r="K278" i="1"/>
  <c r="I278" i="1"/>
  <c r="G278" i="1"/>
  <c r="E278" i="1"/>
  <c r="O277" i="1"/>
  <c r="M277" i="1"/>
  <c r="K277" i="1"/>
  <c r="I277" i="1"/>
  <c r="G277" i="1"/>
  <c r="E277" i="1"/>
  <c r="O276" i="1"/>
  <c r="M276" i="1"/>
  <c r="K276" i="1"/>
  <c r="I276" i="1"/>
  <c r="G276" i="1"/>
  <c r="E276" i="1"/>
  <c r="O275" i="1"/>
  <c r="M275" i="1"/>
  <c r="K275" i="1"/>
  <c r="I275" i="1"/>
  <c r="G275" i="1"/>
  <c r="E275" i="1"/>
  <c r="O274" i="1"/>
  <c r="M274" i="1"/>
  <c r="K274" i="1"/>
  <c r="I274" i="1"/>
  <c r="G274" i="1"/>
  <c r="E274" i="1"/>
  <c r="O273" i="1"/>
  <c r="M273" i="1"/>
  <c r="K273" i="1"/>
  <c r="I273" i="1"/>
  <c r="G273" i="1"/>
  <c r="E273" i="1"/>
  <c r="O272" i="1"/>
  <c r="M272" i="1"/>
  <c r="K272" i="1"/>
  <c r="I272" i="1"/>
  <c r="G272" i="1"/>
  <c r="E272" i="1"/>
  <c r="O271" i="1"/>
  <c r="M271" i="1"/>
  <c r="K271" i="1"/>
  <c r="I271" i="1"/>
  <c r="G271" i="1"/>
  <c r="E271" i="1"/>
  <c r="O270" i="1"/>
  <c r="M270" i="1"/>
  <c r="K270" i="1"/>
  <c r="I270" i="1"/>
  <c r="G270" i="1"/>
  <c r="E270" i="1"/>
  <c r="O269" i="1"/>
  <c r="M269" i="1"/>
  <c r="K269" i="1"/>
  <c r="I269" i="1"/>
  <c r="G269" i="1"/>
  <c r="E269" i="1"/>
  <c r="O268" i="1"/>
  <c r="M268" i="1"/>
  <c r="K268" i="1"/>
  <c r="I268" i="1"/>
  <c r="G268" i="1"/>
  <c r="E268" i="1"/>
  <c r="O267" i="1"/>
  <c r="M267" i="1"/>
  <c r="K267" i="1"/>
  <c r="I267" i="1"/>
  <c r="G267" i="1"/>
  <c r="E267" i="1"/>
  <c r="O266" i="1"/>
  <c r="M266" i="1"/>
  <c r="K266" i="1"/>
  <c r="I266" i="1"/>
  <c r="G266" i="1"/>
  <c r="E266" i="1"/>
  <c r="O265" i="1"/>
  <c r="M265" i="1"/>
  <c r="K265" i="1"/>
  <c r="I265" i="1"/>
  <c r="G265" i="1"/>
  <c r="E265" i="1"/>
  <c r="O264" i="1"/>
  <c r="M264" i="1"/>
  <c r="K264" i="1"/>
  <c r="I264" i="1"/>
  <c r="G264" i="1"/>
  <c r="E264" i="1"/>
  <c r="O263" i="1"/>
  <c r="M263" i="1"/>
  <c r="K263" i="1"/>
  <c r="I263" i="1"/>
  <c r="G263" i="1"/>
  <c r="E263" i="1"/>
  <c r="O262" i="1"/>
  <c r="M262" i="1"/>
  <c r="K262" i="1"/>
  <c r="I262" i="1"/>
  <c r="G262" i="1"/>
  <c r="E262" i="1"/>
  <c r="O261" i="1"/>
  <c r="M261" i="1"/>
  <c r="K261" i="1"/>
  <c r="I261" i="1"/>
  <c r="G261" i="1"/>
  <c r="E261" i="1"/>
  <c r="O260" i="1"/>
  <c r="M260" i="1"/>
  <c r="K260" i="1"/>
  <c r="I260" i="1"/>
  <c r="G260" i="1"/>
  <c r="E260" i="1"/>
  <c r="O259" i="1"/>
  <c r="M259" i="1"/>
  <c r="K259" i="1"/>
  <c r="I259" i="1"/>
  <c r="G259" i="1"/>
  <c r="E259" i="1"/>
  <c r="O258" i="1"/>
  <c r="M258" i="1"/>
  <c r="K258" i="1"/>
  <c r="I258" i="1"/>
  <c r="G258" i="1"/>
  <c r="E258" i="1"/>
  <c r="O257" i="1"/>
  <c r="M257" i="1"/>
  <c r="K257" i="1"/>
  <c r="I257" i="1"/>
  <c r="G257" i="1"/>
  <c r="E257" i="1"/>
  <c r="O256" i="1"/>
  <c r="M256" i="1"/>
  <c r="K256" i="1"/>
  <c r="I256" i="1"/>
  <c r="G256" i="1"/>
  <c r="E256" i="1"/>
  <c r="O255" i="1"/>
  <c r="M255" i="1"/>
  <c r="K255" i="1"/>
  <c r="I255" i="1"/>
  <c r="G255" i="1"/>
  <c r="E255" i="1"/>
  <c r="O254" i="1"/>
  <c r="M254" i="1"/>
  <c r="K254" i="1"/>
  <c r="I254" i="1"/>
  <c r="G254" i="1"/>
  <c r="E254" i="1"/>
  <c r="O253" i="1"/>
  <c r="M253" i="1"/>
  <c r="K253" i="1"/>
  <c r="I253" i="1"/>
  <c r="G253" i="1"/>
  <c r="E253" i="1"/>
  <c r="O252" i="1"/>
  <c r="M252" i="1"/>
  <c r="K252" i="1"/>
  <c r="I252" i="1"/>
  <c r="G252" i="1"/>
  <c r="E252" i="1"/>
  <c r="O251" i="1"/>
  <c r="M251" i="1"/>
  <c r="K251" i="1"/>
  <c r="I251" i="1"/>
  <c r="G251" i="1"/>
  <c r="E251" i="1"/>
  <c r="O250" i="1"/>
  <c r="M250" i="1"/>
  <c r="K250" i="1"/>
  <c r="I250" i="1"/>
  <c r="G250" i="1"/>
  <c r="E250" i="1"/>
  <c r="O249" i="1"/>
  <c r="M249" i="1"/>
  <c r="K249" i="1"/>
  <c r="I249" i="1"/>
  <c r="G249" i="1"/>
  <c r="E249" i="1"/>
  <c r="O248" i="1"/>
  <c r="M248" i="1"/>
  <c r="K248" i="1"/>
  <c r="I248" i="1"/>
  <c r="G248" i="1"/>
  <c r="E248" i="1"/>
  <c r="O247" i="1"/>
  <c r="M247" i="1"/>
  <c r="K247" i="1"/>
  <c r="I247" i="1"/>
  <c r="G247" i="1"/>
  <c r="E247" i="1"/>
  <c r="O246" i="1"/>
  <c r="M246" i="1"/>
  <c r="K246" i="1"/>
  <c r="I246" i="1"/>
  <c r="G246" i="1"/>
  <c r="E246" i="1"/>
  <c r="O245" i="1"/>
  <c r="M245" i="1"/>
  <c r="K245" i="1"/>
  <c r="I245" i="1"/>
  <c r="G245" i="1"/>
  <c r="E245" i="1"/>
  <c r="O244" i="1"/>
  <c r="M244" i="1"/>
  <c r="K244" i="1"/>
  <c r="I244" i="1"/>
  <c r="G244" i="1"/>
  <c r="E244" i="1"/>
  <c r="O243" i="1"/>
  <c r="M243" i="1"/>
  <c r="K243" i="1"/>
  <c r="I243" i="1"/>
  <c r="G243" i="1"/>
  <c r="E243" i="1"/>
  <c r="O242" i="1"/>
  <c r="M242" i="1"/>
  <c r="K242" i="1"/>
  <c r="I242" i="1"/>
  <c r="G242" i="1"/>
  <c r="E242" i="1"/>
  <c r="O241" i="1"/>
  <c r="M241" i="1"/>
  <c r="K241" i="1"/>
  <c r="I241" i="1"/>
  <c r="G241" i="1"/>
  <c r="E241" i="1"/>
  <c r="O240" i="1"/>
  <c r="M240" i="1"/>
  <c r="K240" i="1"/>
  <c r="I240" i="1"/>
  <c r="G240" i="1"/>
  <c r="E240" i="1"/>
  <c r="O239" i="1"/>
  <c r="M239" i="1"/>
  <c r="K239" i="1"/>
  <c r="I239" i="1"/>
  <c r="G239" i="1"/>
  <c r="E239" i="1"/>
  <c r="O238" i="1"/>
  <c r="M238" i="1"/>
  <c r="K238" i="1"/>
  <c r="I238" i="1"/>
  <c r="G238" i="1"/>
  <c r="E238" i="1"/>
  <c r="O237" i="1"/>
  <c r="M237" i="1"/>
  <c r="K237" i="1"/>
  <c r="I237" i="1"/>
  <c r="G237" i="1"/>
  <c r="E237" i="1"/>
  <c r="O236" i="1"/>
  <c r="M236" i="1"/>
  <c r="K236" i="1"/>
  <c r="I236" i="1"/>
  <c r="G236" i="1"/>
  <c r="E236" i="1"/>
  <c r="O235" i="1"/>
  <c r="M235" i="1"/>
  <c r="K235" i="1"/>
  <c r="I235" i="1"/>
  <c r="G235" i="1"/>
  <c r="E235" i="1"/>
  <c r="O234" i="1"/>
  <c r="M234" i="1"/>
  <c r="K234" i="1"/>
  <c r="I234" i="1"/>
  <c r="G234" i="1"/>
  <c r="E234" i="1"/>
  <c r="O233" i="1"/>
  <c r="M233" i="1"/>
  <c r="K233" i="1"/>
  <c r="I233" i="1"/>
  <c r="G233" i="1"/>
  <c r="E233" i="1"/>
  <c r="O232" i="1"/>
  <c r="M232" i="1"/>
  <c r="K232" i="1"/>
  <c r="I232" i="1"/>
  <c r="G232" i="1"/>
  <c r="E232" i="1"/>
  <c r="O231" i="1"/>
  <c r="M231" i="1"/>
  <c r="K231" i="1"/>
  <c r="I231" i="1"/>
  <c r="G231" i="1"/>
  <c r="E231" i="1"/>
  <c r="O230" i="1"/>
  <c r="M230" i="1"/>
  <c r="K230" i="1"/>
  <c r="I230" i="1"/>
  <c r="G230" i="1"/>
  <c r="E230" i="1"/>
  <c r="O229" i="1"/>
  <c r="M229" i="1"/>
  <c r="K229" i="1"/>
  <c r="I229" i="1"/>
  <c r="G229" i="1"/>
  <c r="E229" i="1"/>
  <c r="O228" i="1"/>
  <c r="M228" i="1"/>
  <c r="K228" i="1"/>
  <c r="I228" i="1"/>
  <c r="G228" i="1"/>
  <c r="E228" i="1"/>
  <c r="O227" i="1"/>
  <c r="M227" i="1"/>
  <c r="K227" i="1"/>
  <c r="I227" i="1"/>
  <c r="G227" i="1"/>
  <c r="E227" i="1"/>
  <c r="O226" i="1"/>
  <c r="M226" i="1"/>
  <c r="K226" i="1"/>
  <c r="I226" i="1"/>
  <c r="G226" i="1"/>
  <c r="E226" i="1"/>
  <c r="O225" i="1"/>
  <c r="M225" i="1"/>
  <c r="K225" i="1"/>
  <c r="I225" i="1"/>
  <c r="G225" i="1"/>
  <c r="E225" i="1"/>
  <c r="O224" i="1"/>
  <c r="M224" i="1"/>
  <c r="K224" i="1"/>
  <c r="I224" i="1"/>
  <c r="G224" i="1"/>
  <c r="E224" i="1"/>
  <c r="O223" i="1"/>
  <c r="M223" i="1"/>
  <c r="K223" i="1"/>
  <c r="I223" i="1"/>
  <c r="G223" i="1"/>
  <c r="E223" i="1"/>
  <c r="O222" i="1"/>
  <c r="M222" i="1"/>
  <c r="K222" i="1"/>
  <c r="I222" i="1"/>
  <c r="G222" i="1"/>
  <c r="E222" i="1"/>
  <c r="O221" i="1"/>
  <c r="M221" i="1"/>
  <c r="K221" i="1"/>
  <c r="I221" i="1"/>
  <c r="G221" i="1"/>
  <c r="E221" i="1"/>
  <c r="O220" i="1"/>
  <c r="M220" i="1"/>
  <c r="K220" i="1"/>
  <c r="I220" i="1"/>
  <c r="G220" i="1"/>
  <c r="E220" i="1"/>
  <c r="O219" i="1"/>
  <c r="M219" i="1"/>
  <c r="K219" i="1"/>
  <c r="I219" i="1"/>
  <c r="G219" i="1"/>
  <c r="E219" i="1"/>
  <c r="O218" i="1"/>
  <c r="M218" i="1"/>
  <c r="K218" i="1"/>
  <c r="I218" i="1"/>
  <c r="G218" i="1"/>
  <c r="E218" i="1"/>
  <c r="O217" i="1"/>
  <c r="M217" i="1"/>
  <c r="K217" i="1"/>
  <c r="I217" i="1"/>
  <c r="G217" i="1"/>
  <c r="E217" i="1"/>
  <c r="O216" i="1"/>
  <c r="M216" i="1"/>
  <c r="K216" i="1"/>
  <c r="I216" i="1"/>
  <c r="G216" i="1"/>
  <c r="E216" i="1"/>
  <c r="O215" i="1"/>
  <c r="M215" i="1"/>
  <c r="K215" i="1"/>
  <c r="I215" i="1"/>
  <c r="G215" i="1"/>
  <c r="E215" i="1"/>
  <c r="O214" i="1"/>
  <c r="M214" i="1"/>
  <c r="K214" i="1"/>
  <c r="I214" i="1"/>
  <c r="G214" i="1"/>
  <c r="E214" i="1"/>
  <c r="O213" i="1"/>
  <c r="M213" i="1"/>
  <c r="K213" i="1"/>
  <c r="I213" i="1"/>
  <c r="G213" i="1"/>
  <c r="E213" i="1"/>
  <c r="O212" i="1"/>
  <c r="M212" i="1"/>
  <c r="K212" i="1"/>
  <c r="I212" i="1"/>
  <c r="G212" i="1"/>
  <c r="E212" i="1"/>
  <c r="O211" i="1"/>
  <c r="M211" i="1"/>
  <c r="K211" i="1"/>
  <c r="I211" i="1"/>
  <c r="G211" i="1"/>
  <c r="E211" i="1"/>
  <c r="O210" i="1"/>
  <c r="M210" i="1"/>
  <c r="K210" i="1"/>
  <c r="I210" i="1"/>
  <c r="G210" i="1"/>
  <c r="E210" i="1"/>
  <c r="O209" i="1"/>
  <c r="M209" i="1"/>
  <c r="K209" i="1"/>
  <c r="I209" i="1"/>
  <c r="G209" i="1"/>
  <c r="E209" i="1"/>
  <c r="O208" i="1"/>
  <c r="M208" i="1"/>
  <c r="K208" i="1"/>
  <c r="I208" i="1"/>
  <c r="G208" i="1"/>
  <c r="E208" i="1"/>
  <c r="O207" i="1"/>
  <c r="M207" i="1"/>
  <c r="K207" i="1"/>
  <c r="I207" i="1"/>
  <c r="G207" i="1"/>
  <c r="E207" i="1"/>
  <c r="O206" i="1"/>
  <c r="M206" i="1"/>
  <c r="K206" i="1"/>
  <c r="I206" i="1"/>
  <c r="G206" i="1"/>
  <c r="E206" i="1"/>
  <c r="O205" i="1"/>
  <c r="M205" i="1"/>
  <c r="K205" i="1"/>
  <c r="I205" i="1"/>
  <c r="G205" i="1"/>
  <c r="E205" i="1"/>
  <c r="O204" i="1"/>
  <c r="M204" i="1"/>
  <c r="K204" i="1"/>
  <c r="I204" i="1"/>
  <c r="G204" i="1"/>
  <c r="E204" i="1"/>
  <c r="O203" i="1"/>
  <c r="M203" i="1"/>
  <c r="K203" i="1"/>
  <c r="I203" i="1"/>
  <c r="G203" i="1"/>
  <c r="E203" i="1"/>
  <c r="O202" i="1"/>
  <c r="M202" i="1"/>
  <c r="K202" i="1"/>
  <c r="I202" i="1"/>
  <c r="G202" i="1"/>
  <c r="E202" i="1"/>
  <c r="O201" i="1"/>
  <c r="M201" i="1"/>
  <c r="K201" i="1"/>
  <c r="I201" i="1"/>
  <c r="G201" i="1"/>
  <c r="E201" i="1"/>
  <c r="O200" i="1"/>
  <c r="M200" i="1"/>
  <c r="K200" i="1"/>
  <c r="I200" i="1"/>
  <c r="G200" i="1"/>
  <c r="E200" i="1"/>
  <c r="O199" i="1"/>
  <c r="M199" i="1"/>
  <c r="K199" i="1"/>
  <c r="I199" i="1"/>
  <c r="G199" i="1"/>
  <c r="E199" i="1"/>
  <c r="O198" i="1"/>
  <c r="M198" i="1"/>
  <c r="K198" i="1"/>
  <c r="I198" i="1"/>
  <c r="G198" i="1"/>
  <c r="E198" i="1"/>
  <c r="O197" i="1"/>
  <c r="M197" i="1"/>
  <c r="K197" i="1"/>
  <c r="I197" i="1"/>
  <c r="G197" i="1"/>
  <c r="E197" i="1"/>
  <c r="O196" i="1"/>
  <c r="M196" i="1"/>
  <c r="K196" i="1"/>
  <c r="I196" i="1"/>
  <c r="G196" i="1"/>
  <c r="E196" i="1"/>
  <c r="O195" i="1"/>
  <c r="M195" i="1"/>
  <c r="K195" i="1"/>
  <c r="I195" i="1"/>
  <c r="G195" i="1"/>
  <c r="E195" i="1"/>
  <c r="O194" i="1"/>
  <c r="M194" i="1"/>
  <c r="K194" i="1"/>
  <c r="I194" i="1"/>
  <c r="G194" i="1"/>
  <c r="E194" i="1"/>
  <c r="O193" i="1"/>
  <c r="M193" i="1"/>
  <c r="K193" i="1"/>
  <c r="I193" i="1"/>
  <c r="G193" i="1"/>
  <c r="E193" i="1"/>
  <c r="O192" i="1"/>
  <c r="M192" i="1"/>
  <c r="K192" i="1"/>
  <c r="I192" i="1"/>
  <c r="G192" i="1"/>
  <c r="E192" i="1"/>
  <c r="O191" i="1"/>
  <c r="M191" i="1"/>
  <c r="K191" i="1"/>
  <c r="I191" i="1"/>
  <c r="G191" i="1"/>
  <c r="E191" i="1"/>
  <c r="O190" i="1"/>
  <c r="M190" i="1"/>
  <c r="K190" i="1"/>
  <c r="I190" i="1"/>
  <c r="G190" i="1"/>
  <c r="E190" i="1"/>
  <c r="O189" i="1"/>
  <c r="M189" i="1"/>
  <c r="K189" i="1"/>
  <c r="I189" i="1"/>
  <c r="G189" i="1"/>
  <c r="E189" i="1"/>
  <c r="O188" i="1"/>
  <c r="M188" i="1"/>
  <c r="K188" i="1"/>
  <c r="I188" i="1"/>
  <c r="G188" i="1"/>
  <c r="E188" i="1"/>
  <c r="O187" i="1"/>
  <c r="M187" i="1"/>
  <c r="K187" i="1"/>
  <c r="I187" i="1"/>
  <c r="G187" i="1"/>
  <c r="E187" i="1"/>
  <c r="O186" i="1"/>
  <c r="M186" i="1"/>
  <c r="K186" i="1"/>
  <c r="I186" i="1"/>
  <c r="G186" i="1"/>
  <c r="E186" i="1"/>
  <c r="O185" i="1"/>
  <c r="M185" i="1"/>
  <c r="K185" i="1"/>
  <c r="I185" i="1"/>
  <c r="G185" i="1"/>
  <c r="E185" i="1"/>
  <c r="O184" i="1"/>
  <c r="M184" i="1"/>
  <c r="K184" i="1"/>
  <c r="I184" i="1"/>
  <c r="G184" i="1"/>
  <c r="E184" i="1"/>
  <c r="O183" i="1"/>
  <c r="M183" i="1"/>
  <c r="K183" i="1"/>
  <c r="I183" i="1"/>
  <c r="G183" i="1"/>
  <c r="E183" i="1"/>
  <c r="O182" i="1"/>
  <c r="M182" i="1"/>
  <c r="K182" i="1"/>
  <c r="I182" i="1"/>
  <c r="G182" i="1"/>
  <c r="E182" i="1"/>
  <c r="O181" i="1"/>
  <c r="M181" i="1"/>
  <c r="K181" i="1"/>
  <c r="I181" i="1"/>
  <c r="G181" i="1"/>
  <c r="E181" i="1"/>
  <c r="O180" i="1"/>
  <c r="M180" i="1"/>
  <c r="K180" i="1"/>
  <c r="I180" i="1"/>
  <c r="G180" i="1"/>
  <c r="E180" i="1"/>
  <c r="O179" i="1"/>
  <c r="M179" i="1"/>
  <c r="K179" i="1"/>
  <c r="I179" i="1"/>
  <c r="G179" i="1"/>
  <c r="E179" i="1"/>
  <c r="O178" i="1"/>
  <c r="M178" i="1"/>
  <c r="K178" i="1"/>
  <c r="I178" i="1"/>
  <c r="G178" i="1"/>
  <c r="E178" i="1"/>
  <c r="O177" i="1"/>
  <c r="M177" i="1"/>
  <c r="K177" i="1"/>
  <c r="I177" i="1"/>
  <c r="G177" i="1"/>
  <c r="E177" i="1"/>
  <c r="O176" i="1"/>
  <c r="M176" i="1"/>
  <c r="K176" i="1"/>
  <c r="I176" i="1"/>
  <c r="G176" i="1"/>
  <c r="E176" i="1"/>
  <c r="O175" i="1"/>
  <c r="M175" i="1"/>
  <c r="K175" i="1"/>
  <c r="I175" i="1"/>
  <c r="G175" i="1"/>
  <c r="E175" i="1"/>
  <c r="O174" i="1"/>
  <c r="M174" i="1"/>
  <c r="K174" i="1"/>
  <c r="I174" i="1"/>
  <c r="G174" i="1"/>
  <c r="E174" i="1"/>
  <c r="O173" i="1"/>
  <c r="M173" i="1"/>
  <c r="K173" i="1"/>
  <c r="I173" i="1"/>
  <c r="G173" i="1"/>
  <c r="E173" i="1"/>
  <c r="O172" i="1"/>
  <c r="M172" i="1"/>
  <c r="K172" i="1"/>
  <c r="I172" i="1"/>
  <c r="G172" i="1"/>
  <c r="E172" i="1"/>
  <c r="O171" i="1"/>
  <c r="M171" i="1"/>
  <c r="K171" i="1"/>
  <c r="I171" i="1"/>
  <c r="G171" i="1"/>
  <c r="E171" i="1"/>
  <c r="O170" i="1"/>
  <c r="M170" i="1"/>
  <c r="K170" i="1"/>
  <c r="I170" i="1"/>
  <c r="G170" i="1"/>
  <c r="E170" i="1"/>
  <c r="O169" i="1"/>
  <c r="M169" i="1"/>
  <c r="K169" i="1"/>
  <c r="I169" i="1"/>
  <c r="G169" i="1"/>
  <c r="E169" i="1"/>
  <c r="O168" i="1"/>
  <c r="M168" i="1"/>
  <c r="K168" i="1"/>
  <c r="I168" i="1"/>
  <c r="G168" i="1"/>
  <c r="E168" i="1"/>
  <c r="O167" i="1"/>
  <c r="M167" i="1"/>
  <c r="K167" i="1"/>
  <c r="I167" i="1"/>
  <c r="G167" i="1"/>
  <c r="E167" i="1"/>
  <c r="O166" i="1"/>
  <c r="M166" i="1"/>
  <c r="K166" i="1"/>
  <c r="I166" i="1"/>
  <c r="G166" i="1"/>
  <c r="E166" i="1"/>
  <c r="O165" i="1"/>
  <c r="M165" i="1"/>
  <c r="K165" i="1"/>
  <c r="I165" i="1"/>
  <c r="G165" i="1"/>
  <c r="E165" i="1"/>
  <c r="O164" i="1"/>
  <c r="M164" i="1"/>
  <c r="K164" i="1"/>
  <c r="I164" i="1"/>
  <c r="G164" i="1"/>
  <c r="E164" i="1"/>
  <c r="O163" i="1"/>
  <c r="M163" i="1"/>
  <c r="K163" i="1"/>
  <c r="I163" i="1"/>
  <c r="G163" i="1"/>
  <c r="E163" i="1"/>
  <c r="O162" i="1"/>
  <c r="M162" i="1"/>
  <c r="K162" i="1"/>
  <c r="I162" i="1"/>
  <c r="G162" i="1"/>
  <c r="E162" i="1"/>
  <c r="O161" i="1"/>
  <c r="M161" i="1"/>
  <c r="K161" i="1"/>
  <c r="I161" i="1"/>
  <c r="G161" i="1"/>
  <c r="E161" i="1"/>
  <c r="O160" i="1"/>
  <c r="M160" i="1"/>
  <c r="K160" i="1"/>
  <c r="I160" i="1"/>
  <c r="G160" i="1"/>
  <c r="E160" i="1"/>
  <c r="O159" i="1"/>
  <c r="M159" i="1"/>
  <c r="K159" i="1"/>
  <c r="I159" i="1"/>
  <c r="G159" i="1"/>
  <c r="E159" i="1"/>
  <c r="O158" i="1"/>
  <c r="M158" i="1"/>
  <c r="K158" i="1"/>
  <c r="I158" i="1"/>
  <c r="G158" i="1"/>
  <c r="E158" i="1"/>
  <c r="O157" i="1"/>
  <c r="M157" i="1"/>
  <c r="K157" i="1"/>
  <c r="I157" i="1"/>
  <c r="G157" i="1"/>
  <c r="E157" i="1"/>
  <c r="O156" i="1"/>
  <c r="M156" i="1"/>
  <c r="K156" i="1"/>
  <c r="I156" i="1"/>
  <c r="G156" i="1"/>
  <c r="E156" i="1"/>
  <c r="O155" i="1"/>
  <c r="M155" i="1"/>
  <c r="K155" i="1"/>
  <c r="I155" i="1"/>
  <c r="G155" i="1"/>
  <c r="E155" i="1"/>
  <c r="O154" i="1"/>
  <c r="M154" i="1"/>
  <c r="K154" i="1"/>
  <c r="I154" i="1"/>
  <c r="G154" i="1"/>
  <c r="E154" i="1"/>
  <c r="O153" i="1"/>
  <c r="M153" i="1"/>
  <c r="K153" i="1"/>
  <c r="I153" i="1"/>
  <c r="G153" i="1"/>
  <c r="E153" i="1"/>
  <c r="O152" i="1"/>
  <c r="M152" i="1"/>
  <c r="K152" i="1"/>
  <c r="I152" i="1"/>
  <c r="G152" i="1"/>
  <c r="E152" i="1"/>
  <c r="O151" i="1"/>
  <c r="M151" i="1"/>
  <c r="K151" i="1"/>
  <c r="I151" i="1"/>
  <c r="G151" i="1"/>
  <c r="E151" i="1"/>
  <c r="O150" i="1"/>
  <c r="M150" i="1"/>
  <c r="K150" i="1"/>
  <c r="I150" i="1"/>
  <c r="G150" i="1"/>
  <c r="E150" i="1"/>
  <c r="O149" i="1"/>
  <c r="M149" i="1"/>
  <c r="I149" i="1"/>
  <c r="G149" i="1"/>
  <c r="E149" i="1"/>
  <c r="O148" i="1"/>
  <c r="M148" i="1"/>
  <c r="K148" i="1"/>
  <c r="I148" i="1"/>
  <c r="G148" i="1"/>
  <c r="E148" i="1"/>
  <c r="O147" i="1"/>
  <c r="M147" i="1"/>
  <c r="K147" i="1"/>
  <c r="I147" i="1"/>
  <c r="G147" i="1"/>
  <c r="E147" i="1"/>
  <c r="T146" i="1"/>
  <c r="O146" i="1"/>
  <c r="M146" i="1"/>
  <c r="K146" i="1"/>
  <c r="I146" i="1"/>
  <c r="G146" i="1"/>
  <c r="E146" i="1"/>
  <c r="O145" i="1"/>
  <c r="M145" i="1"/>
  <c r="K145" i="1"/>
  <c r="I145" i="1"/>
  <c r="G145" i="1"/>
  <c r="E145" i="1"/>
  <c r="O144" i="1"/>
  <c r="M144" i="1"/>
  <c r="K144" i="1"/>
  <c r="I144" i="1"/>
  <c r="G144" i="1"/>
  <c r="E144" i="1"/>
  <c r="O143" i="1"/>
  <c r="M143" i="1"/>
  <c r="K143" i="1"/>
  <c r="I143" i="1"/>
  <c r="G143" i="1"/>
  <c r="E143" i="1"/>
  <c r="O142" i="1"/>
  <c r="M142" i="1"/>
  <c r="K142" i="1"/>
  <c r="I142" i="1"/>
  <c r="G142" i="1"/>
  <c r="E142" i="1"/>
  <c r="O141" i="1"/>
  <c r="M141" i="1"/>
  <c r="K141" i="1"/>
  <c r="I141" i="1"/>
  <c r="G141" i="1"/>
  <c r="E141" i="1"/>
  <c r="O140" i="1"/>
  <c r="M140" i="1"/>
  <c r="K140" i="1"/>
  <c r="I140" i="1"/>
  <c r="G140" i="1"/>
  <c r="E140" i="1"/>
  <c r="O139" i="1"/>
  <c r="M139" i="1"/>
  <c r="K139" i="1"/>
  <c r="I139" i="1"/>
  <c r="G139" i="1"/>
  <c r="E139" i="1"/>
  <c r="O138" i="1"/>
  <c r="M138" i="1"/>
  <c r="K138" i="1"/>
  <c r="I138" i="1"/>
  <c r="G138" i="1"/>
  <c r="E138" i="1"/>
  <c r="O137" i="1"/>
  <c r="M137" i="1"/>
  <c r="K137" i="1"/>
  <c r="I137" i="1"/>
  <c r="G137" i="1"/>
  <c r="E137" i="1"/>
  <c r="O136" i="1"/>
  <c r="M136" i="1"/>
  <c r="K136" i="1"/>
  <c r="I136" i="1"/>
  <c r="G136" i="1"/>
  <c r="E136" i="1"/>
  <c r="O135" i="1"/>
  <c r="M135" i="1"/>
  <c r="K135" i="1"/>
  <c r="I135" i="1"/>
  <c r="G135" i="1"/>
  <c r="E135" i="1"/>
  <c r="O134" i="1"/>
  <c r="M134" i="1"/>
  <c r="K134" i="1"/>
  <c r="I134" i="1"/>
  <c r="G134" i="1"/>
  <c r="E134" i="1"/>
  <c r="O133" i="1"/>
  <c r="M133" i="1"/>
  <c r="K133" i="1"/>
  <c r="I133" i="1"/>
  <c r="G133" i="1"/>
  <c r="E133" i="1"/>
  <c r="O132" i="1"/>
  <c r="M132" i="1"/>
  <c r="K132" i="1"/>
  <c r="I132" i="1"/>
  <c r="G132" i="1"/>
  <c r="E132" i="1"/>
  <c r="O131" i="1"/>
  <c r="M131" i="1"/>
  <c r="K131" i="1"/>
  <c r="I131" i="1"/>
  <c r="G131" i="1"/>
  <c r="E131" i="1"/>
  <c r="O129" i="1"/>
  <c r="M129" i="1"/>
  <c r="K129" i="1"/>
  <c r="I129" i="1"/>
  <c r="G129" i="1"/>
  <c r="E129" i="1"/>
  <c r="O127" i="1"/>
  <c r="M127" i="1"/>
  <c r="K127" i="1"/>
  <c r="I127" i="1"/>
  <c r="G127" i="1"/>
  <c r="E127" i="1"/>
  <c r="O126" i="1"/>
  <c r="M126" i="1"/>
  <c r="K126" i="1"/>
  <c r="I126" i="1"/>
  <c r="G126" i="1"/>
  <c r="E126" i="1"/>
  <c r="O125" i="1"/>
  <c r="M125" i="1"/>
  <c r="K125" i="1"/>
  <c r="I125" i="1"/>
  <c r="G125" i="1"/>
  <c r="E125" i="1"/>
  <c r="O124" i="1"/>
  <c r="M124" i="1"/>
  <c r="K124" i="1"/>
  <c r="I124" i="1"/>
  <c r="G124" i="1"/>
  <c r="E124" i="1"/>
  <c r="O123" i="1"/>
  <c r="M123" i="1"/>
  <c r="K123" i="1"/>
  <c r="I123" i="1"/>
  <c r="G123" i="1"/>
  <c r="E123" i="1"/>
  <c r="O122" i="1"/>
  <c r="M122" i="1"/>
  <c r="K122" i="1"/>
  <c r="I122" i="1"/>
  <c r="G122" i="1"/>
  <c r="E122" i="1"/>
  <c r="O121" i="1"/>
  <c r="M121" i="1"/>
  <c r="K121" i="1"/>
  <c r="I121" i="1"/>
  <c r="G121" i="1"/>
  <c r="E121" i="1"/>
  <c r="O120" i="1"/>
  <c r="M120" i="1"/>
  <c r="K120" i="1"/>
  <c r="I120" i="1"/>
  <c r="G120" i="1"/>
  <c r="E120" i="1"/>
  <c r="O119" i="1"/>
  <c r="M119" i="1"/>
  <c r="K119" i="1"/>
  <c r="I119" i="1"/>
  <c r="G119" i="1"/>
  <c r="E119" i="1"/>
  <c r="O118" i="1"/>
  <c r="M118" i="1"/>
  <c r="K118" i="1"/>
  <c r="I118" i="1"/>
  <c r="G118" i="1"/>
  <c r="E118" i="1"/>
  <c r="O117" i="1"/>
  <c r="M117" i="1"/>
  <c r="K117" i="1"/>
  <c r="I117" i="1"/>
  <c r="G117" i="1"/>
  <c r="E117" i="1"/>
  <c r="O116" i="1"/>
  <c r="M116" i="1"/>
  <c r="K116" i="1"/>
  <c r="I116" i="1"/>
  <c r="G116" i="1"/>
  <c r="E116" i="1"/>
  <c r="O115" i="1"/>
  <c r="M115" i="1"/>
  <c r="K115" i="1"/>
  <c r="I115" i="1"/>
  <c r="G115" i="1"/>
  <c r="E115" i="1"/>
  <c r="O114" i="1"/>
  <c r="M114" i="1"/>
  <c r="K114" i="1"/>
  <c r="I114" i="1"/>
  <c r="G114" i="1"/>
  <c r="E114" i="1"/>
  <c r="O113" i="1"/>
  <c r="M113" i="1"/>
  <c r="K113" i="1"/>
  <c r="I113" i="1"/>
  <c r="G113" i="1"/>
  <c r="E113" i="1"/>
  <c r="O112" i="1"/>
  <c r="M112" i="1"/>
  <c r="K112" i="1"/>
  <c r="I112" i="1"/>
  <c r="G112" i="1"/>
  <c r="E112" i="1"/>
  <c r="O111" i="1"/>
  <c r="L111" i="1"/>
  <c r="M111" i="1" s="1"/>
  <c r="I111" i="1"/>
  <c r="G111" i="1"/>
  <c r="E111" i="1"/>
  <c r="O110" i="1"/>
  <c r="L110" i="1"/>
  <c r="M110" i="1" s="1"/>
  <c r="I110" i="1"/>
  <c r="G110" i="1"/>
  <c r="E110" i="1"/>
  <c r="O109" i="1"/>
  <c r="L109" i="1"/>
  <c r="M109" i="1" s="1"/>
  <c r="I109" i="1"/>
  <c r="G109" i="1"/>
  <c r="E109" i="1"/>
  <c r="O108" i="1"/>
  <c r="L108" i="1"/>
  <c r="M108" i="1" s="1"/>
  <c r="I108" i="1"/>
  <c r="G108" i="1"/>
  <c r="E108" i="1"/>
  <c r="O107" i="1"/>
  <c r="M107" i="1"/>
  <c r="I107" i="1"/>
  <c r="G107" i="1"/>
  <c r="E107" i="1"/>
  <c r="O106" i="1"/>
  <c r="M106" i="1"/>
  <c r="K106" i="1"/>
  <c r="I106" i="1"/>
  <c r="G106" i="1"/>
  <c r="E106" i="1"/>
  <c r="O105" i="1"/>
  <c r="M105" i="1"/>
  <c r="K105" i="1"/>
  <c r="I105" i="1"/>
  <c r="G105" i="1"/>
  <c r="E105" i="1"/>
  <c r="O104" i="1"/>
  <c r="M104" i="1"/>
  <c r="K104" i="1"/>
  <c r="I104" i="1"/>
  <c r="G104" i="1"/>
  <c r="E104" i="1"/>
  <c r="O103" i="1"/>
  <c r="M103" i="1"/>
  <c r="K103" i="1"/>
  <c r="I103" i="1"/>
  <c r="G103" i="1"/>
  <c r="E103" i="1"/>
  <c r="O102" i="1"/>
  <c r="M102" i="1"/>
  <c r="K102" i="1"/>
  <c r="I102" i="1"/>
  <c r="G102" i="1"/>
  <c r="E102" i="1"/>
  <c r="O101" i="1"/>
  <c r="M101" i="1"/>
  <c r="K101" i="1"/>
  <c r="I101" i="1"/>
  <c r="G101" i="1"/>
  <c r="E101" i="1"/>
  <c r="O100" i="1"/>
  <c r="M100" i="1"/>
  <c r="I100" i="1"/>
  <c r="G100" i="1"/>
  <c r="E100" i="1"/>
  <c r="O99" i="1"/>
  <c r="M99" i="1"/>
  <c r="I99" i="1"/>
  <c r="G99" i="1"/>
  <c r="E99" i="1"/>
  <c r="O98" i="1"/>
  <c r="M98" i="1"/>
  <c r="I98" i="1"/>
  <c r="G98" i="1"/>
  <c r="E98" i="1"/>
  <c r="O97" i="1"/>
  <c r="M97" i="1"/>
  <c r="I97" i="1"/>
  <c r="G97" i="1"/>
  <c r="E97" i="1"/>
  <c r="O96" i="1"/>
  <c r="M96" i="1"/>
  <c r="I96" i="1"/>
  <c r="G96" i="1"/>
  <c r="E96" i="1"/>
  <c r="O95" i="1"/>
  <c r="M95" i="1"/>
  <c r="I95" i="1"/>
  <c r="G95" i="1"/>
  <c r="E95" i="1"/>
  <c r="O94" i="1"/>
  <c r="M94" i="1"/>
  <c r="I94" i="1"/>
  <c r="G94" i="1"/>
  <c r="E94" i="1"/>
  <c r="O93" i="1"/>
  <c r="M93" i="1"/>
  <c r="I93" i="1"/>
  <c r="G93" i="1"/>
  <c r="E93" i="1"/>
  <c r="O92" i="1"/>
  <c r="M92" i="1"/>
  <c r="I92" i="1"/>
  <c r="G92" i="1"/>
  <c r="E92" i="1"/>
  <c r="O91" i="1"/>
  <c r="M91" i="1"/>
  <c r="I91" i="1"/>
  <c r="G91" i="1"/>
  <c r="E91" i="1"/>
  <c r="O90" i="1"/>
  <c r="M90" i="1"/>
  <c r="K90" i="1"/>
  <c r="I90" i="1"/>
  <c r="G90" i="1"/>
  <c r="E90" i="1"/>
  <c r="O89" i="1"/>
  <c r="M89" i="1"/>
  <c r="K89" i="1"/>
  <c r="I89" i="1"/>
  <c r="G89" i="1"/>
  <c r="E89" i="1"/>
  <c r="O88" i="1"/>
  <c r="M88" i="1"/>
  <c r="K88" i="1"/>
  <c r="I88" i="1"/>
  <c r="G88" i="1"/>
  <c r="E88" i="1"/>
  <c r="O87" i="1"/>
  <c r="M87" i="1"/>
  <c r="K87" i="1"/>
  <c r="I87" i="1"/>
  <c r="G87" i="1"/>
  <c r="E87" i="1"/>
  <c r="O86" i="1"/>
  <c r="M86" i="1"/>
  <c r="K86" i="1"/>
  <c r="I86" i="1"/>
  <c r="G86" i="1"/>
  <c r="E86" i="1"/>
  <c r="O85" i="1"/>
  <c r="M85" i="1"/>
  <c r="K85" i="1"/>
  <c r="I85" i="1"/>
  <c r="G85" i="1"/>
  <c r="E85" i="1"/>
  <c r="O84" i="1"/>
  <c r="M84" i="1"/>
  <c r="K84" i="1"/>
  <c r="I84" i="1"/>
  <c r="G84" i="1"/>
  <c r="E84" i="1"/>
  <c r="O83" i="1"/>
  <c r="M83" i="1"/>
  <c r="K83" i="1"/>
  <c r="I83" i="1"/>
  <c r="G83" i="1"/>
  <c r="E83" i="1"/>
  <c r="O82" i="1"/>
  <c r="M82" i="1"/>
  <c r="K82" i="1"/>
  <c r="I82" i="1"/>
  <c r="G82" i="1"/>
  <c r="E82" i="1"/>
  <c r="O81" i="1"/>
  <c r="M81" i="1"/>
  <c r="K81" i="1"/>
  <c r="I81" i="1"/>
  <c r="G81" i="1"/>
  <c r="E81" i="1"/>
  <c r="O80" i="1"/>
  <c r="M80" i="1"/>
  <c r="K80" i="1"/>
  <c r="I80" i="1"/>
  <c r="G80" i="1"/>
  <c r="E80" i="1"/>
  <c r="O79" i="1"/>
  <c r="M79" i="1"/>
  <c r="K79" i="1"/>
  <c r="I79" i="1"/>
  <c r="G79" i="1"/>
  <c r="E79" i="1"/>
  <c r="O78" i="1"/>
  <c r="M78" i="1"/>
  <c r="K78" i="1"/>
  <c r="I78" i="1"/>
  <c r="G78" i="1"/>
  <c r="E78" i="1"/>
  <c r="O77" i="1"/>
  <c r="M77" i="1"/>
  <c r="K77" i="1"/>
  <c r="I77" i="1"/>
  <c r="G77" i="1"/>
  <c r="E77" i="1"/>
  <c r="K76" i="1"/>
  <c r="I76" i="1"/>
  <c r="G76" i="1"/>
  <c r="E76" i="1"/>
  <c r="O75" i="1"/>
  <c r="M75" i="1"/>
  <c r="K75" i="1"/>
  <c r="I75" i="1"/>
  <c r="G75" i="1"/>
  <c r="E75" i="1"/>
  <c r="O74" i="1"/>
  <c r="M74" i="1"/>
  <c r="K74" i="1"/>
  <c r="I74" i="1"/>
  <c r="G74" i="1"/>
  <c r="E74" i="1"/>
  <c r="O73" i="1"/>
  <c r="M73" i="1"/>
  <c r="K73" i="1"/>
  <c r="I73" i="1"/>
  <c r="G73" i="1"/>
  <c r="E73" i="1"/>
  <c r="O72" i="1"/>
  <c r="M72" i="1"/>
  <c r="K72" i="1"/>
  <c r="I72" i="1"/>
  <c r="G72" i="1"/>
  <c r="E72" i="1"/>
  <c r="O71" i="1"/>
  <c r="M71" i="1"/>
  <c r="K71" i="1"/>
  <c r="I71" i="1"/>
  <c r="G71" i="1"/>
  <c r="E71" i="1"/>
  <c r="O70" i="1"/>
  <c r="M70" i="1"/>
  <c r="K70" i="1"/>
  <c r="I70" i="1"/>
  <c r="G70" i="1"/>
  <c r="E70" i="1"/>
  <c r="O69" i="1"/>
  <c r="M69" i="1"/>
  <c r="K69" i="1"/>
  <c r="I69" i="1"/>
  <c r="G69" i="1"/>
  <c r="E69" i="1"/>
  <c r="O68" i="1"/>
  <c r="M68" i="1"/>
  <c r="K68" i="1"/>
  <c r="I68" i="1"/>
  <c r="G68" i="1"/>
  <c r="E68" i="1"/>
  <c r="O67" i="1"/>
  <c r="M67" i="1"/>
  <c r="K67" i="1"/>
  <c r="I67" i="1"/>
  <c r="G67" i="1"/>
  <c r="E67" i="1"/>
  <c r="O66" i="1"/>
  <c r="M66" i="1"/>
  <c r="K66" i="1"/>
  <c r="I66" i="1"/>
  <c r="G66" i="1"/>
  <c r="E66" i="1"/>
  <c r="O65" i="1"/>
  <c r="M65" i="1"/>
  <c r="K65" i="1"/>
  <c r="I65" i="1"/>
  <c r="G65" i="1"/>
  <c r="E65" i="1"/>
  <c r="O64" i="1"/>
  <c r="M64" i="1"/>
  <c r="K64" i="1"/>
  <c r="I64" i="1"/>
  <c r="G64" i="1"/>
  <c r="E64" i="1"/>
  <c r="O63" i="1"/>
  <c r="M63" i="1"/>
  <c r="K63" i="1"/>
  <c r="I63" i="1"/>
  <c r="G63" i="1"/>
  <c r="E63" i="1"/>
  <c r="O62" i="1"/>
  <c r="M62" i="1"/>
  <c r="K62" i="1"/>
  <c r="I62" i="1"/>
  <c r="G62" i="1"/>
  <c r="E62" i="1"/>
  <c r="O61" i="1"/>
  <c r="M61" i="1"/>
  <c r="K61" i="1"/>
  <c r="I61" i="1"/>
  <c r="G61" i="1"/>
  <c r="E61" i="1"/>
  <c r="O60" i="1"/>
  <c r="M60" i="1"/>
  <c r="K60" i="1"/>
  <c r="I60" i="1"/>
  <c r="G60" i="1"/>
  <c r="E60" i="1"/>
  <c r="O59" i="1"/>
  <c r="M59" i="1"/>
  <c r="K59" i="1"/>
  <c r="I59" i="1"/>
  <c r="G59" i="1"/>
  <c r="E59" i="1"/>
  <c r="O58" i="1"/>
  <c r="M58" i="1"/>
  <c r="K58" i="1"/>
  <c r="I58" i="1"/>
  <c r="G58" i="1"/>
  <c r="E58" i="1"/>
  <c r="O57" i="1"/>
  <c r="M57" i="1"/>
  <c r="K57" i="1"/>
  <c r="I57" i="1"/>
  <c r="G57" i="1"/>
  <c r="E57" i="1"/>
  <c r="O56" i="1"/>
  <c r="M56" i="1"/>
  <c r="K56" i="1"/>
  <c r="I56" i="1"/>
  <c r="G56" i="1"/>
  <c r="E56" i="1"/>
  <c r="O55" i="1"/>
  <c r="M55" i="1"/>
  <c r="K55" i="1"/>
  <c r="I55" i="1"/>
  <c r="G55" i="1"/>
  <c r="E55" i="1"/>
  <c r="O54" i="1"/>
  <c r="M54" i="1"/>
  <c r="K54" i="1"/>
  <c r="I54" i="1"/>
  <c r="G54" i="1"/>
  <c r="E54" i="1"/>
  <c r="O53" i="1"/>
  <c r="M53" i="1"/>
  <c r="K53" i="1"/>
  <c r="I53" i="1"/>
  <c r="G53" i="1"/>
  <c r="E53" i="1"/>
  <c r="O52" i="1"/>
  <c r="M52" i="1"/>
  <c r="K52" i="1"/>
  <c r="I52" i="1"/>
  <c r="G52" i="1"/>
  <c r="E52" i="1"/>
  <c r="O51" i="1"/>
  <c r="M51" i="1"/>
  <c r="K51" i="1"/>
  <c r="I51" i="1"/>
  <c r="G51" i="1"/>
  <c r="E51" i="1"/>
  <c r="O50" i="1"/>
  <c r="M50" i="1"/>
  <c r="K50" i="1"/>
  <c r="I50" i="1"/>
  <c r="G50" i="1"/>
  <c r="E50" i="1"/>
  <c r="O49" i="1"/>
  <c r="M49" i="1"/>
  <c r="K49" i="1"/>
  <c r="I49" i="1"/>
  <c r="G49" i="1"/>
  <c r="E49" i="1"/>
  <c r="O48" i="1"/>
  <c r="M48" i="1"/>
  <c r="K48" i="1"/>
  <c r="I48" i="1"/>
  <c r="G48" i="1"/>
  <c r="E48" i="1"/>
  <c r="O47" i="1"/>
  <c r="M47" i="1"/>
  <c r="K47" i="1"/>
  <c r="I47" i="1"/>
  <c r="G47" i="1"/>
  <c r="E47" i="1"/>
  <c r="O46" i="1"/>
  <c r="M46" i="1"/>
  <c r="K46" i="1"/>
  <c r="I46" i="1"/>
  <c r="G46" i="1"/>
  <c r="E46" i="1"/>
  <c r="O45" i="1"/>
  <c r="M45" i="1"/>
  <c r="K45" i="1"/>
  <c r="I45" i="1"/>
  <c r="G45" i="1"/>
  <c r="E45" i="1"/>
  <c r="O44" i="1"/>
  <c r="M44" i="1"/>
  <c r="K44" i="1"/>
  <c r="I44" i="1"/>
  <c r="G44" i="1"/>
  <c r="E44" i="1"/>
  <c r="O43" i="1"/>
  <c r="M43" i="1"/>
  <c r="K43" i="1"/>
  <c r="I43" i="1"/>
  <c r="G43" i="1"/>
  <c r="E43" i="1"/>
  <c r="O42" i="1"/>
  <c r="M42" i="1"/>
  <c r="K42" i="1"/>
  <c r="I42" i="1"/>
  <c r="G42" i="1"/>
  <c r="E42" i="1"/>
  <c r="O41" i="1"/>
  <c r="M41" i="1"/>
  <c r="K41" i="1"/>
  <c r="I41" i="1"/>
  <c r="G41" i="1"/>
  <c r="E41" i="1"/>
  <c r="O40" i="1"/>
  <c r="M40" i="1"/>
  <c r="K40" i="1"/>
  <c r="I40" i="1"/>
  <c r="G40" i="1"/>
  <c r="E40" i="1"/>
  <c r="O39" i="1"/>
  <c r="M39" i="1"/>
  <c r="K39" i="1"/>
  <c r="I39" i="1"/>
  <c r="G39" i="1"/>
  <c r="E39" i="1"/>
  <c r="O38" i="1"/>
  <c r="M38" i="1"/>
  <c r="K38" i="1"/>
  <c r="I38" i="1"/>
  <c r="G38" i="1"/>
  <c r="E38" i="1"/>
  <c r="O37" i="1"/>
  <c r="M37" i="1"/>
  <c r="K37" i="1"/>
  <c r="I37" i="1"/>
  <c r="G37" i="1"/>
  <c r="E37" i="1"/>
  <c r="O36" i="1"/>
  <c r="M36" i="1"/>
  <c r="K36" i="1"/>
  <c r="I36" i="1"/>
  <c r="G36" i="1"/>
  <c r="E36" i="1"/>
  <c r="O35" i="1"/>
  <c r="M35" i="1"/>
  <c r="K35" i="1"/>
  <c r="I35" i="1"/>
  <c r="G35" i="1"/>
  <c r="E35" i="1"/>
  <c r="O34" i="1"/>
  <c r="M34" i="1"/>
  <c r="K34" i="1"/>
  <c r="I34" i="1"/>
  <c r="G34" i="1"/>
  <c r="E34" i="1"/>
  <c r="O33" i="1"/>
  <c r="M33" i="1"/>
  <c r="K33" i="1"/>
  <c r="I33" i="1"/>
  <c r="G33" i="1"/>
  <c r="E33" i="1"/>
  <c r="O32" i="1"/>
  <c r="M32" i="1"/>
  <c r="K32" i="1"/>
  <c r="I32" i="1"/>
  <c r="G32" i="1"/>
  <c r="E32" i="1"/>
  <c r="O31" i="1"/>
  <c r="M31" i="1"/>
  <c r="K31" i="1"/>
  <c r="I31" i="1"/>
  <c r="G31" i="1"/>
  <c r="E31" i="1"/>
  <c r="O30" i="1"/>
  <c r="M30" i="1"/>
  <c r="K30" i="1"/>
  <c r="I30" i="1"/>
  <c r="G30" i="1"/>
  <c r="E30" i="1"/>
  <c r="O29" i="1"/>
  <c r="M29" i="1"/>
  <c r="K29" i="1"/>
  <c r="I29" i="1"/>
  <c r="G29" i="1"/>
  <c r="E29" i="1"/>
  <c r="O28" i="1"/>
  <c r="M28" i="1"/>
  <c r="K28" i="1"/>
  <c r="I28" i="1"/>
  <c r="G28" i="1"/>
  <c r="E28" i="1"/>
  <c r="O27" i="1"/>
  <c r="M27" i="1"/>
  <c r="K27" i="1"/>
  <c r="I27" i="1"/>
  <c r="G27" i="1"/>
  <c r="E27" i="1"/>
  <c r="O26" i="1"/>
  <c r="M26" i="1"/>
  <c r="K26" i="1"/>
  <c r="I26" i="1"/>
  <c r="G26" i="1"/>
  <c r="E26" i="1"/>
  <c r="O25" i="1"/>
  <c r="M25" i="1"/>
  <c r="K25" i="1"/>
  <c r="I25" i="1"/>
  <c r="G25" i="1"/>
  <c r="E25" i="1"/>
  <c r="O24" i="1"/>
  <c r="M24" i="1"/>
  <c r="K24" i="1"/>
  <c r="I24" i="1"/>
  <c r="G24" i="1"/>
  <c r="E24" i="1"/>
  <c r="O23" i="1"/>
  <c r="M23" i="1"/>
  <c r="K23" i="1"/>
  <c r="I23" i="1"/>
  <c r="G23" i="1"/>
  <c r="E23" i="1"/>
  <c r="O22" i="1"/>
  <c r="M22" i="1"/>
  <c r="K22" i="1"/>
  <c r="I22" i="1"/>
  <c r="G22" i="1"/>
  <c r="E22" i="1"/>
  <c r="O21" i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  <c r="O6" i="1"/>
  <c r="M6" i="1"/>
  <c r="K6" i="1"/>
  <c r="I6" i="1"/>
  <c r="G6" i="1"/>
  <c r="E6" i="1"/>
  <c r="O5" i="1"/>
  <c r="M5" i="1"/>
  <c r="K5" i="1"/>
  <c r="I5" i="1"/>
  <c r="G5" i="1"/>
  <c r="E5" i="1"/>
  <c r="O4" i="1"/>
  <c r="M4" i="1"/>
  <c r="K4" i="1"/>
  <c r="I4" i="1"/>
  <c r="G4" i="1"/>
  <c r="E4" i="1"/>
</calcChain>
</file>

<file path=xl/comments1.xml><?xml version="1.0" encoding="utf-8"?>
<comments xmlns="http://schemas.openxmlformats.org/spreadsheetml/2006/main">
  <authors>
    <author>CEMP Computer</author>
    <author>Jeff Nichols</author>
    <author>Kimber Deverse</author>
    <author>Keith Olson</author>
  </authors>
  <commentList>
    <comment ref="N383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value corrected 1/5/06
GRH</t>
        </r>
      </text>
    </comment>
    <comment ref="N385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Value corrected 1/5/06
GRH</t>
        </r>
      </text>
    </comment>
    <comment ref="X628" authorId="1" shapeId="0">
      <text>
        <r>
          <rPr>
            <b/>
            <sz val="8"/>
            <color indexed="81"/>
            <rFont val="Tahoma"/>
            <family val="2"/>
          </rPr>
          <t>R Smith:  TSS value appears out of range - may have been mislabeled.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629" authorId="1" shapeId="0">
      <text>
        <r>
          <rPr>
            <b/>
            <sz val="8"/>
            <color indexed="81"/>
            <rFont val="Tahoma"/>
            <family val="2"/>
          </rPr>
          <t>R SMITH:  Bad DO Reagent #1 used in samples.  Results will not be reported.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630" authorId="1" shapeId="0">
      <text>
        <r>
          <rPr>
            <b/>
            <sz val="8"/>
            <color indexed="81"/>
            <rFont val="Tahoma"/>
            <family val="2"/>
          </rPr>
          <t>R SMITH:  Bad DO Reagent #1 used in samples.  Results will not be reported.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631" authorId="1" shapeId="0">
      <text>
        <r>
          <rPr>
            <b/>
            <sz val="8"/>
            <color indexed="81"/>
            <rFont val="Tahoma"/>
            <family val="2"/>
          </rPr>
          <t>R Smith:</t>
        </r>
        <r>
          <rPr>
            <sz val="8"/>
            <color indexed="81"/>
            <rFont val="Tahoma"/>
            <family val="2"/>
          </rPr>
          <t xml:space="preserve">
Re-sampled DO due to bad DO reagent used in 11/04/03 sample.</t>
        </r>
      </text>
    </comment>
    <comment ref="X641" authorId="1" shapeId="0">
      <text>
        <r>
          <rPr>
            <b/>
            <sz val="8"/>
            <color indexed="81"/>
            <rFont val="Tahoma"/>
            <family val="2"/>
          </rPr>
          <t>R. Smith-RE:  Salinity
New instrumentation as of 10/01/04.  
Mettler-Toledo Conductivity Meter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645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all values of 2005 are measured in April 2006 with the repaired AGE Salinometer</t>
        </r>
      </text>
    </comment>
    <comment ref="T648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all values of 2005 are measured in April 2006 with the repaired AGE Salinometer</t>
        </r>
      </text>
    </comment>
    <comment ref="Q651" authorId="1" shapeId="0">
      <text>
        <r>
          <rPr>
            <b/>
            <sz val="8"/>
            <color indexed="81"/>
            <rFont val="Tahoma"/>
            <family val="2"/>
          </rPr>
          <t>R Newlon: High TSS value may be due to slow filtering with plugged filter connector.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652" authorId="1" shapeId="0">
      <text>
        <r>
          <rPr>
            <b/>
            <sz val="8"/>
            <color indexed="81"/>
            <rFont val="Tahoma"/>
            <family val="2"/>
          </rPr>
          <t>R Newlon: High TSS value may be due to slow filtering with plugged filter connector.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56" authorId="0" shapeId="0">
      <text>
        <r>
          <rPr>
            <b/>
            <sz val="8"/>
            <color indexed="81"/>
            <rFont val="Tahoma"/>
            <family val="2"/>
          </rPr>
          <t>RN: Dropped sample in lab.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667" authorId="0" shapeId="0">
      <text>
        <r>
          <rPr>
            <b/>
            <sz val="8"/>
            <color indexed="81"/>
            <rFont val="Tahoma"/>
            <family val="2"/>
          </rPr>
          <t>Monica Dunse:</t>
        </r>
        <r>
          <rPr>
            <sz val="8"/>
            <color indexed="81"/>
            <rFont val="Tahoma"/>
            <family val="2"/>
          </rPr>
          <t xml:space="preserve">
New TA calculation worksheet</t>
        </r>
      </text>
    </comment>
    <comment ref="S668" authorId="0" shapeId="0">
      <text>
        <r>
          <rPr>
            <b/>
            <sz val="8"/>
            <color indexed="81"/>
            <rFont val="Tahoma"/>
            <family val="2"/>
          </rPr>
          <t>Monica Dunse:</t>
        </r>
        <r>
          <rPr>
            <sz val="8"/>
            <color indexed="81"/>
            <rFont val="Tahoma"/>
            <family val="2"/>
          </rPr>
          <t xml:space="preserve">
New TA calculation worksheet</t>
        </r>
      </text>
    </comment>
    <comment ref="N673" authorId="2" shapeId="0">
      <text>
        <r>
          <rPr>
            <b/>
            <sz val="8"/>
            <color indexed="81"/>
            <rFont val="Tahoma"/>
            <family val="2"/>
          </rPr>
          <t>Kimber Deverse:</t>
        </r>
        <r>
          <rPr>
            <sz val="8"/>
            <color indexed="81"/>
            <rFont val="Tahoma"/>
            <family val="2"/>
          </rPr>
          <t xml:space="preserve">
TDN determined using HTOC from this date.</t>
        </r>
      </text>
    </comment>
    <comment ref="N674" authorId="2" shapeId="0">
      <text>
        <r>
          <rPr>
            <b/>
            <sz val="8"/>
            <color indexed="81"/>
            <rFont val="Tahoma"/>
            <family val="2"/>
          </rPr>
          <t>Kimber Deverse:</t>
        </r>
        <r>
          <rPr>
            <sz val="8"/>
            <color indexed="81"/>
            <rFont val="Tahoma"/>
            <family val="2"/>
          </rPr>
          <t xml:space="preserve">
TDN determined using HTOC from this date.</t>
        </r>
      </text>
    </comment>
    <comment ref="B693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Temp, nutrients only</t>
        </r>
      </text>
    </comment>
    <comment ref="B694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Temp, nuts, pH
</t>
        </r>
      </text>
    </comment>
    <comment ref="B695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temp only</t>
        </r>
      </text>
    </comment>
    <comment ref="B696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temp only</t>
        </r>
      </text>
    </comment>
    <comment ref="B697" authorId="0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temp only</t>
        </r>
      </text>
    </comment>
    <comment ref="B749" authorId="3" shapeId="0">
      <text>
        <r>
          <rPr>
            <b/>
            <sz val="8"/>
            <color indexed="81"/>
            <rFont val="Tahoma"/>
            <family val="2"/>
          </rPr>
          <t>Keith Olson:</t>
        </r>
        <r>
          <rPr>
            <sz val="8"/>
            <color indexed="81"/>
            <rFont val="Tahoma"/>
            <family val="2"/>
          </rPr>
          <t xml:space="preserve">
Pipeline configuration changed.</t>
        </r>
      </text>
    </comment>
    <comment ref="B751" authorId="3" shapeId="0">
      <text>
        <r>
          <rPr>
            <b/>
            <sz val="8"/>
            <color indexed="81"/>
            <rFont val="Tahoma"/>
            <family val="2"/>
          </rPr>
          <t>Keith Olson:</t>
        </r>
        <r>
          <rPr>
            <sz val="8"/>
            <color indexed="81"/>
            <rFont val="Tahoma"/>
            <family val="2"/>
          </rPr>
          <t xml:space="preserve">
Pipeline configuration changed</t>
        </r>
      </text>
    </comment>
    <comment ref="B753" authorId="3" shapeId="0">
      <text>
        <r>
          <rPr>
            <b/>
            <sz val="8"/>
            <color indexed="81"/>
            <rFont val="Tahoma"/>
            <family val="2"/>
          </rPr>
          <t>Keith Olson:</t>
        </r>
        <r>
          <rPr>
            <sz val="8"/>
            <color indexed="81"/>
            <rFont val="Tahoma"/>
            <family val="2"/>
          </rPr>
          <t xml:space="preserve">
Pipeline configuration changed</t>
        </r>
      </text>
    </comment>
    <comment ref="B755" authorId="3" shapeId="0">
      <text>
        <r>
          <rPr>
            <b/>
            <sz val="8"/>
            <color indexed="81"/>
            <rFont val="Tahoma"/>
            <family val="2"/>
          </rPr>
          <t>Keith Olson:</t>
        </r>
        <r>
          <rPr>
            <sz val="8"/>
            <color indexed="81"/>
            <rFont val="Tahoma"/>
            <family val="2"/>
          </rPr>
          <t xml:space="preserve">
Pipeline configuration change</t>
        </r>
      </text>
    </comment>
    <comment ref="I775" authorId="3" shapeId="0">
      <text>
        <r>
          <rPr>
            <b/>
            <sz val="8"/>
            <color indexed="81"/>
            <rFont val="Tahoma"/>
            <family val="2"/>
          </rPr>
          <t>Keith Olson:</t>
        </r>
        <r>
          <rPr>
            <sz val="8"/>
            <color indexed="81"/>
            <rFont val="Tahoma"/>
            <family val="2"/>
          </rPr>
          <t xml:space="preserve">
MDL 1.4 Result </t>
        </r>
      </text>
    </comment>
    <comment ref="I776" authorId="3" shapeId="0">
      <text>
        <r>
          <rPr>
            <b/>
            <sz val="8"/>
            <color indexed="81"/>
            <rFont val="Tahoma"/>
            <family val="2"/>
          </rPr>
          <t>Keith Olson:</t>
        </r>
        <r>
          <rPr>
            <sz val="8"/>
            <color indexed="81"/>
            <rFont val="Tahoma"/>
            <family val="2"/>
          </rPr>
          <t xml:space="preserve">
MDL 1.4 Result -0.2</t>
        </r>
      </text>
    </comment>
    <comment ref="R864" authorId="3" shapeId="0">
      <text>
        <r>
          <rPr>
            <b/>
            <sz val="9"/>
            <color indexed="81"/>
            <rFont val="Tahoma"/>
            <family val="2"/>
          </rPr>
          <t>Keith Olson:</t>
        </r>
        <r>
          <rPr>
            <sz val="9"/>
            <color indexed="81"/>
            <rFont val="Tahoma"/>
            <family val="2"/>
          </rPr>
          <t xml:space="preserve">
Turbidity Meter not in service</t>
        </r>
      </text>
    </comment>
  </commentList>
</comments>
</file>

<file path=xl/sharedStrings.xml><?xml version="1.0" encoding="utf-8"?>
<sst xmlns="http://schemas.openxmlformats.org/spreadsheetml/2006/main" count="982" uniqueCount="46">
  <si>
    <t>SITE ID</t>
  </si>
  <si>
    <t>DATE</t>
  </si>
  <si>
    <t xml:space="preserve">TIME </t>
  </si>
  <si>
    <r>
      <t>PO</t>
    </r>
    <r>
      <rPr>
        <b/>
        <vertAlign val="subscript"/>
        <sz val="10"/>
        <rFont val="Arial Narrow"/>
        <family val="2"/>
      </rPr>
      <t>4</t>
    </r>
    <r>
      <rPr>
        <b/>
        <vertAlign val="superscript"/>
        <sz val="10"/>
        <rFont val="Arial Narrow"/>
        <family val="2"/>
      </rPr>
      <t>3-</t>
    </r>
  </si>
  <si>
    <r>
      <t>NO</t>
    </r>
    <r>
      <rPr>
        <b/>
        <vertAlign val="subscript"/>
        <sz val="10"/>
        <rFont val="Arial Narrow"/>
        <family val="2"/>
      </rPr>
      <t>3</t>
    </r>
    <r>
      <rPr>
        <b/>
        <vertAlign val="superscript"/>
        <sz val="10"/>
        <rFont val="Arial Narrow"/>
        <family val="2"/>
      </rPr>
      <t>-</t>
    </r>
    <r>
      <rPr>
        <b/>
        <vertAlign val="sub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&amp;</t>
    </r>
    <r>
      <rPr>
        <b/>
        <vertAlign val="sub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NO</t>
    </r>
    <r>
      <rPr>
        <b/>
        <vertAlign val="subscript"/>
        <sz val="10"/>
        <rFont val="Arial Narrow"/>
        <family val="2"/>
      </rPr>
      <t>2</t>
    </r>
    <r>
      <rPr>
        <b/>
        <vertAlign val="superscript"/>
        <sz val="10"/>
        <rFont val="Arial Narrow"/>
        <family val="2"/>
      </rPr>
      <t>-</t>
    </r>
  </si>
  <si>
    <r>
      <t>NH</t>
    </r>
    <r>
      <rPr>
        <b/>
        <vertAlign val="subscript"/>
        <sz val="10"/>
        <rFont val="Arial Narrow"/>
        <family val="2"/>
      </rPr>
      <t>4</t>
    </r>
    <r>
      <rPr>
        <b/>
        <vertAlign val="superscript"/>
        <sz val="10"/>
        <rFont val="Arial Narrow"/>
        <family val="2"/>
      </rPr>
      <t>+</t>
    </r>
    <r>
      <rPr>
        <b/>
        <sz val="10"/>
        <rFont val="Arial Narrow"/>
        <family val="2"/>
      </rPr>
      <t xml:space="preserve"> &amp; NH</t>
    </r>
    <r>
      <rPr>
        <b/>
        <vertAlign val="subscript"/>
        <sz val="10"/>
        <rFont val="Arial Narrow"/>
        <family val="2"/>
      </rPr>
      <t>3</t>
    </r>
  </si>
  <si>
    <t>Si</t>
  </si>
  <si>
    <t>TDP</t>
  </si>
  <si>
    <t>TDN</t>
  </si>
  <si>
    <t>TOC</t>
  </si>
  <si>
    <t>TSS</t>
  </si>
  <si>
    <t>Turbidity</t>
  </si>
  <si>
    <t>ALK</t>
  </si>
  <si>
    <t>SALINITY</t>
  </si>
  <si>
    <t>TEMP</t>
  </si>
  <si>
    <t>pH</t>
  </si>
  <si>
    <t>DO</t>
  </si>
  <si>
    <t>Vibrio</t>
  </si>
  <si>
    <t>Total Count</t>
  </si>
  <si>
    <t>M/D/Y</t>
  </si>
  <si>
    <t>(2400)</t>
  </si>
  <si>
    <t>(µM)</t>
  </si>
  <si>
    <t>(µg P/L)</t>
  </si>
  <si>
    <t>(µg N/L)</t>
  </si>
  <si>
    <t>(µg Si/L)</t>
  </si>
  <si>
    <t>(mgC/L)</t>
  </si>
  <si>
    <t>(mg/L)</t>
  </si>
  <si>
    <t>(NTU)</t>
  </si>
  <si>
    <t>(mEq/L)</t>
  </si>
  <si>
    <t>(PSU)</t>
  </si>
  <si>
    <t>(˚C)</t>
  </si>
  <si>
    <t>(unit)</t>
  </si>
  <si>
    <t>(ppm)</t>
  </si>
  <si>
    <t>CFU/100mL</t>
  </si>
  <si>
    <t>Marine Agar</t>
  </si>
  <si>
    <t>DSW40"</t>
  </si>
  <si>
    <t xml:space="preserve">    </t>
  </si>
  <si>
    <t xml:space="preserve"> </t>
  </si>
  <si>
    <t>nd</t>
  </si>
  <si>
    <t>NO DATA</t>
  </si>
  <si>
    <t>&lt;1</t>
  </si>
  <si>
    <t>no data</t>
  </si>
  <si>
    <t>NA</t>
  </si>
  <si>
    <t>TNTC</t>
  </si>
  <si>
    <t xml:space="preserve">  </t>
  </si>
  <si>
    <t>DSW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</si>
</sst>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Helv"/>
    </font>
    <font>
      <b/>
      <vertAlign val="subscript"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2" fontId="6" fillId="0" borderId="0" applyFill="0" applyBorder="0" applyAlignment="0" applyProtection="0"/>
  </cellStyleXfs>
  <cellXfs count="137">
    <xf numFmtId="0" fontId="0" fillId="0" borderId="0" xfId="0"/>
    <xf numFmtId="0" fontId="1" fillId="0" borderId="1" xfId="0" applyNumberFormat="1" applyFont="1" applyBorder="1" applyAlignment="1" applyProtection="1">
      <alignment horizontal="left"/>
    </xf>
    <xf numFmtId="15" fontId="1" fillId="0" borderId="1" xfId="0" applyNumberFormat="1" applyFont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0" fontId="1" fillId="0" borderId="1" xfId="1" applyNumberFormat="1" applyFont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 applyProtection="1">
      <alignment horizontal="left"/>
    </xf>
    <xf numFmtId="15" fontId="1" fillId="0" borderId="4" xfId="0" applyNumberFormat="1" applyFont="1" applyBorder="1" applyAlignment="1" applyProtection="1">
      <alignment horizontal="center"/>
    </xf>
    <xf numFmtId="1" fontId="1" fillId="0" borderId="5" xfId="0" applyNumberFormat="1" applyFont="1" applyBorder="1" applyAlignment="1" applyProtection="1">
      <alignment horizontal="center"/>
    </xf>
    <xf numFmtId="0" fontId="1" fillId="0" borderId="5" xfId="1" applyNumberFormat="1" applyFont="1" applyBorder="1" applyAlignment="1" applyProtection="1">
      <alignment horizontal="center"/>
    </xf>
    <xf numFmtId="0" fontId="1" fillId="0" borderId="6" xfId="1" applyNumberFormat="1" applyFont="1" applyBorder="1" applyAlignment="1" applyProtection="1">
      <alignment horizontal="center"/>
    </xf>
    <xf numFmtId="0" fontId="1" fillId="0" borderId="4" xfId="1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7" xfId="0" applyNumberFormat="1" applyFont="1" applyFill="1" applyBorder="1" applyAlignment="1" applyProtection="1">
      <alignment horizontal="left"/>
    </xf>
    <xf numFmtId="164" fontId="1" fillId="0" borderId="7" xfId="0" applyNumberFormat="1" applyFont="1" applyFill="1" applyBorder="1" applyAlignment="1" applyProtection="1">
      <alignment horizontal="center"/>
    </xf>
    <xf numFmtId="1" fontId="1" fillId="0" borderId="8" xfId="0" applyNumberFormat="1" applyFont="1" applyFill="1" applyBorder="1" applyAlignment="1" applyProtection="1">
      <alignment horizontal="center"/>
      <protection hidden="1"/>
    </xf>
    <xf numFmtId="2" fontId="1" fillId="0" borderId="8" xfId="0" applyNumberFormat="1" applyFont="1" applyFill="1" applyBorder="1" applyAlignment="1" applyProtection="1">
      <alignment horizontal="center"/>
    </xf>
    <xf numFmtId="165" fontId="1" fillId="0" borderId="9" xfId="0" applyNumberFormat="1" applyFont="1" applyFill="1" applyBorder="1" applyAlignment="1" applyProtection="1">
      <alignment horizontal="center"/>
    </xf>
    <xf numFmtId="165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2" fontId="1" fillId="0" borderId="7" xfId="0" applyNumberFormat="1" applyFont="1" applyFill="1" applyBorder="1" applyAlignment="1" applyProtection="1">
      <alignment horizontal="center"/>
    </xf>
    <xf numFmtId="166" fontId="1" fillId="0" borderId="7" xfId="0" applyNumberFormat="1" applyFont="1" applyFill="1" applyBorder="1" applyAlignment="1" applyProtection="1">
      <alignment horizontal="center"/>
    </xf>
    <xf numFmtId="165" fontId="1" fillId="0" borderId="7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5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65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 applyProtection="1">
      <alignment horizontal="center"/>
    </xf>
    <xf numFmtId="165" fontId="5" fillId="0" borderId="6" xfId="0" applyNumberFormat="1" applyFont="1" applyBorder="1" applyAlignment="1">
      <alignment horizontal="center"/>
    </xf>
    <xf numFmtId="2" fontId="5" fillId="0" borderId="4" xfId="0" applyNumberFormat="1" applyFont="1" applyBorder="1" applyAlignment="1" applyProtection="1">
      <alignment horizontal="center"/>
    </xf>
    <xf numFmtId="2" fontId="5" fillId="0" borderId="4" xfId="1" applyNumberFormat="1" applyFont="1" applyBorder="1" applyAlignment="1" applyProtection="1">
      <alignment horizontal="center"/>
    </xf>
    <xf numFmtId="2" fontId="5" fillId="2" borderId="4" xfId="0" applyNumberFormat="1" applyFont="1" applyFill="1" applyBorder="1" applyAlignment="1" applyProtection="1">
      <alignment horizontal="center"/>
    </xf>
    <xf numFmtId="166" fontId="5" fillId="0" borderId="4" xfId="0" applyNumberFormat="1" applyFont="1" applyBorder="1" applyAlignment="1" applyProtection="1">
      <alignment horizontal="center"/>
    </xf>
    <xf numFmtId="165" fontId="5" fillId="0" borderId="4" xfId="0" applyNumberFormat="1" applyFont="1" applyBorder="1" applyAlignment="1" applyProtection="1">
      <alignment horizontal="center"/>
    </xf>
    <xf numFmtId="0" fontId="5" fillId="0" borderId="4" xfId="0" applyNumberFormat="1" applyFont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2" borderId="4" xfId="1" applyNumberFormat="1" applyFont="1" applyFill="1" applyBorder="1" applyAlignment="1" applyProtection="1">
      <alignment horizontal="center"/>
    </xf>
    <xf numFmtId="0" fontId="5" fillId="0" borderId="7" xfId="0" applyNumberFormat="1" applyFont="1" applyBorder="1" applyAlignment="1" applyProtection="1">
      <alignment horizontal="left"/>
    </xf>
    <xf numFmtId="164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65" fontId="5" fillId="0" borderId="8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 applyProtection="1">
      <alignment horizontal="center"/>
    </xf>
    <xf numFmtId="165" fontId="5" fillId="0" borderId="9" xfId="0" applyNumberFormat="1" applyFont="1" applyBorder="1" applyAlignment="1">
      <alignment horizontal="center"/>
    </xf>
    <xf numFmtId="2" fontId="5" fillId="0" borderId="7" xfId="0" applyNumberFormat="1" applyFont="1" applyBorder="1" applyAlignment="1" applyProtection="1">
      <alignment horizontal="center"/>
    </xf>
    <xf numFmtId="2" fontId="5" fillId="0" borderId="7" xfId="1" applyNumberFormat="1" applyFont="1" applyBorder="1" applyAlignment="1" applyProtection="1">
      <alignment horizontal="center"/>
    </xf>
    <xf numFmtId="2" fontId="5" fillId="2" borderId="7" xfId="1" applyNumberFormat="1" applyFont="1" applyFill="1" applyBorder="1" applyAlignment="1" applyProtection="1">
      <alignment horizontal="center"/>
    </xf>
    <xf numFmtId="166" fontId="5" fillId="0" borderId="7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0" fontId="5" fillId="0" borderId="7" xfId="0" applyNumberFormat="1" applyFont="1" applyBorder="1" applyAlignment="1">
      <alignment horizontal="center"/>
    </xf>
    <xf numFmtId="1" fontId="5" fillId="0" borderId="5" xfId="1" applyNumberFormat="1" applyFont="1" applyBorder="1" applyAlignment="1" applyProtection="1">
      <alignment horizontal="center"/>
    </xf>
    <xf numFmtId="1" fontId="5" fillId="0" borderId="8" xfId="1" applyNumberFormat="1" applyFont="1" applyBorder="1" applyAlignment="1" applyProtection="1">
      <alignment horizontal="center"/>
    </xf>
    <xf numFmtId="1" fontId="5" fillId="0" borderId="4" xfId="1" applyNumberFormat="1" applyFont="1" applyBorder="1" applyAlignment="1" applyProtection="1">
      <alignment horizontal="center"/>
    </xf>
    <xf numFmtId="165" fontId="5" fillId="0" borderId="5" xfId="1" applyNumberFormat="1" applyFont="1" applyBorder="1" applyAlignment="1" applyProtection="1">
      <alignment horizontal="center"/>
    </xf>
    <xf numFmtId="2" fontId="5" fillId="0" borderId="5" xfId="1" applyNumberFormat="1" applyFont="1" applyBorder="1" applyAlignment="1" applyProtection="1">
      <alignment horizontal="center"/>
    </xf>
    <xf numFmtId="1" fontId="5" fillId="0" borderId="7" xfId="1" applyNumberFormat="1" applyFont="1" applyBorder="1" applyAlignment="1" applyProtection="1">
      <alignment horizontal="center"/>
    </xf>
    <xf numFmtId="165" fontId="5" fillId="0" borderId="8" xfId="1" applyNumberFormat="1" applyFont="1" applyBorder="1" applyAlignment="1" applyProtection="1">
      <alignment horizontal="center"/>
    </xf>
    <xf numFmtId="2" fontId="5" fillId="0" borderId="8" xfId="1" applyNumberFormat="1" applyFont="1" applyBorder="1" applyAlignment="1" applyProtection="1">
      <alignment horizontal="center"/>
    </xf>
    <xf numFmtId="164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2" borderId="7" xfId="0" applyNumberFormat="1" applyFont="1" applyFill="1" applyBorder="1" applyAlignment="1" applyProtection="1">
      <alignment horizontal="center"/>
    </xf>
    <xf numFmtId="166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3" borderId="5" xfId="2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0" fontId="5" fillId="0" borderId="4" xfId="0" applyNumberFormat="1" applyFont="1" applyBorder="1" applyProtection="1"/>
    <xf numFmtId="165" fontId="5" fillId="0" borderId="6" xfId="0" applyNumberFormat="1" applyFont="1" applyBorder="1" applyAlignment="1" applyProtection="1">
      <alignment horizontal="center"/>
    </xf>
    <xf numFmtId="1" fontId="5" fillId="0" borderId="6" xfId="0" applyNumberFormat="1" applyFont="1" applyBorder="1"/>
    <xf numFmtId="1" fontId="5" fillId="0" borderId="9" xfId="0" applyNumberFormat="1" applyFont="1" applyBorder="1"/>
    <xf numFmtId="0" fontId="5" fillId="2" borderId="4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4" xfId="0" applyNumberFormat="1" applyFont="1" applyBorder="1" applyAlignment="1" applyProtection="1">
      <alignment horizontal="left"/>
      <protection locked="0"/>
    </xf>
    <xf numFmtId="1" fontId="5" fillId="0" borderId="0" xfId="0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1" fontId="5" fillId="0" borderId="4" xfId="0" applyNumberFormat="1" applyFont="1" applyBorder="1" applyAlignment="1" applyProtection="1">
      <alignment horizontal="left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0" fontId="5" fillId="0" borderId="1" xfId="0" applyNumberFormat="1" applyFont="1" applyBorder="1" applyAlignment="1" applyProtection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2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>
      <alignment horizontal="center"/>
    </xf>
    <xf numFmtId="2" fontId="5" fillId="2" borderId="1" xfId="0" applyNumberFormat="1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0" fontId="1" fillId="0" borderId="2" xfId="1" applyNumberFormat="1" applyFont="1" applyBorder="1" applyAlignment="1" applyProtection="1">
      <alignment horizontal="center"/>
    </xf>
    <xf numFmtId="0" fontId="1" fillId="0" borderId="3" xfId="1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">
    <cellStyle name="Fixed" xfId="2"/>
    <cellStyle name="Fixed1 - Style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09"/>
  <sheetViews>
    <sheetView tabSelected="1" topLeftCell="A881" workbookViewId="0">
      <selection activeCell="F901" sqref="F901"/>
    </sheetView>
  </sheetViews>
  <sheetFormatPr defaultRowHeight="15" x14ac:dyDescent="0.25"/>
  <sheetData>
    <row r="1" spans="1:25" ht="16.5" x14ac:dyDescent="0.3">
      <c r="A1" s="1" t="s">
        <v>0</v>
      </c>
      <c r="B1" s="2" t="s">
        <v>1</v>
      </c>
      <c r="C1" s="3" t="s">
        <v>2</v>
      </c>
      <c r="D1" s="130" t="s">
        <v>3</v>
      </c>
      <c r="E1" s="131"/>
      <c r="F1" s="130" t="s">
        <v>4</v>
      </c>
      <c r="G1" s="131"/>
      <c r="H1" s="130" t="s">
        <v>5</v>
      </c>
      <c r="I1" s="131"/>
      <c r="J1" s="130" t="s">
        <v>6</v>
      </c>
      <c r="K1" s="131"/>
      <c r="L1" s="130" t="s">
        <v>7</v>
      </c>
      <c r="M1" s="131"/>
      <c r="N1" s="130" t="s">
        <v>8</v>
      </c>
      <c r="O1" s="131"/>
      <c r="P1" s="4" t="s">
        <v>9</v>
      </c>
      <c r="Q1" s="4" t="s">
        <v>10</v>
      </c>
      <c r="R1" s="4" t="s">
        <v>11</v>
      </c>
      <c r="S1" s="4" t="s">
        <v>12</v>
      </c>
      <c r="T1" s="5" t="s">
        <v>13</v>
      </c>
      <c r="U1" s="5" t="s">
        <v>14</v>
      </c>
      <c r="V1" s="5" t="s">
        <v>15</v>
      </c>
      <c r="W1" s="5" t="s">
        <v>16</v>
      </c>
      <c r="X1" s="6" t="s">
        <v>17</v>
      </c>
      <c r="Y1" s="6" t="s">
        <v>18</v>
      </c>
    </row>
    <row r="2" spans="1:25" x14ac:dyDescent="0.25">
      <c r="A2" s="7"/>
      <c r="B2" s="8" t="s">
        <v>19</v>
      </c>
      <c r="C2" s="9" t="s">
        <v>20</v>
      </c>
      <c r="D2" s="10" t="s">
        <v>21</v>
      </c>
      <c r="E2" s="11" t="s">
        <v>22</v>
      </c>
      <c r="F2" s="10" t="s">
        <v>21</v>
      </c>
      <c r="G2" s="11" t="s">
        <v>23</v>
      </c>
      <c r="H2" s="10" t="s">
        <v>21</v>
      </c>
      <c r="I2" s="11" t="s">
        <v>23</v>
      </c>
      <c r="J2" s="10" t="s">
        <v>21</v>
      </c>
      <c r="K2" s="11" t="s">
        <v>24</v>
      </c>
      <c r="L2" s="10" t="s">
        <v>21</v>
      </c>
      <c r="M2" s="11" t="s">
        <v>22</v>
      </c>
      <c r="N2" s="10" t="s">
        <v>21</v>
      </c>
      <c r="O2" s="11" t="s">
        <v>23</v>
      </c>
      <c r="P2" s="12" t="s">
        <v>25</v>
      </c>
      <c r="Q2" s="12" t="s">
        <v>26</v>
      </c>
      <c r="R2" s="12" t="s">
        <v>27</v>
      </c>
      <c r="S2" s="12" t="s">
        <v>28</v>
      </c>
      <c r="T2" s="13" t="s">
        <v>29</v>
      </c>
      <c r="U2" s="14" t="s">
        <v>30</v>
      </c>
      <c r="V2" s="15" t="s">
        <v>31</v>
      </c>
      <c r="W2" s="13" t="s">
        <v>32</v>
      </c>
      <c r="X2" s="16" t="s">
        <v>33</v>
      </c>
      <c r="Y2" s="16" t="s">
        <v>34</v>
      </c>
    </row>
    <row r="3" spans="1:25" ht="15.75" thickBot="1" x14ac:dyDescent="0.3">
      <c r="A3" s="17"/>
      <c r="B3" s="18"/>
      <c r="C3" s="19"/>
      <c r="D3" s="20"/>
      <c r="E3" s="21"/>
      <c r="F3" s="20"/>
      <c r="G3" s="21"/>
      <c r="H3" s="20"/>
      <c r="I3" s="21"/>
      <c r="J3" s="22"/>
      <c r="K3" s="23"/>
      <c r="L3" s="22"/>
      <c r="M3" s="21"/>
      <c r="N3" s="22"/>
      <c r="O3" s="23"/>
      <c r="P3" s="24"/>
      <c r="Q3" s="24"/>
      <c r="R3" s="24"/>
      <c r="S3" s="24"/>
      <c r="T3" s="25"/>
      <c r="U3" s="26"/>
      <c r="V3" s="24"/>
      <c r="W3" s="24"/>
      <c r="X3" s="27"/>
      <c r="Y3" s="27" t="s">
        <v>33</v>
      </c>
    </row>
    <row r="4" spans="1:25" x14ac:dyDescent="0.25">
      <c r="A4" s="28" t="s">
        <v>35</v>
      </c>
      <c r="B4" s="29">
        <v>32371</v>
      </c>
      <c r="C4" s="30"/>
      <c r="D4" s="31">
        <v>2.93</v>
      </c>
      <c r="E4" s="32">
        <f t="shared" ref="E4:E67" si="0">D4*30.973762</f>
        <v>90.753122660000002</v>
      </c>
      <c r="F4" s="33">
        <v>37.78</v>
      </c>
      <c r="G4" s="34">
        <f t="shared" ref="G4:G67" si="1">F4*14.0067</f>
        <v>529.17312600000002</v>
      </c>
      <c r="H4" s="35">
        <v>0.02</v>
      </c>
      <c r="I4" s="36">
        <f t="shared" ref="I4:I67" si="2">H4*14.0067</f>
        <v>0.28013399999999999</v>
      </c>
      <c r="J4" s="33">
        <v>78.180000000000007</v>
      </c>
      <c r="K4" s="34">
        <f t="shared" ref="K4:K67" si="3">J4*28.0855</f>
        <v>2195.7243900000003</v>
      </c>
      <c r="L4" s="31">
        <v>2.99</v>
      </c>
      <c r="M4" s="32">
        <f t="shared" ref="M4:M67" si="4">L4*30.973762</f>
        <v>92.611548380000002</v>
      </c>
      <c r="N4" s="33">
        <v>40.65</v>
      </c>
      <c r="O4" s="34">
        <f t="shared" ref="O4:O67" si="5">N4*14.0067</f>
        <v>569.37235499999997</v>
      </c>
      <c r="P4" s="37">
        <v>0.24</v>
      </c>
      <c r="Q4" s="38"/>
      <c r="R4" s="39"/>
      <c r="S4" s="37">
        <v>2.399</v>
      </c>
      <c r="T4" s="40">
        <v>34.347000000000001</v>
      </c>
      <c r="U4" s="41">
        <v>7.3</v>
      </c>
      <c r="V4" s="37">
        <v>7.6390000000000002</v>
      </c>
      <c r="W4" s="37"/>
      <c r="X4" s="42"/>
      <c r="Y4" s="42"/>
    </row>
    <row r="5" spans="1:25" x14ac:dyDescent="0.25">
      <c r="A5" s="28" t="s">
        <v>35</v>
      </c>
      <c r="B5" s="29">
        <v>32386</v>
      </c>
      <c r="C5" s="30"/>
      <c r="D5" s="31">
        <v>3.08</v>
      </c>
      <c r="E5" s="32">
        <f t="shared" si="0"/>
        <v>95.399186960000009</v>
      </c>
      <c r="F5" s="33">
        <v>40.869999999999997</v>
      </c>
      <c r="G5" s="34">
        <f t="shared" si="1"/>
        <v>572.45382899999993</v>
      </c>
      <c r="H5" s="35">
        <v>0.09</v>
      </c>
      <c r="I5" s="36">
        <f t="shared" si="2"/>
        <v>1.2606029999999999</v>
      </c>
      <c r="J5" s="33">
        <v>80.2</v>
      </c>
      <c r="K5" s="34">
        <f t="shared" si="3"/>
        <v>2252.4571000000001</v>
      </c>
      <c r="L5" s="31">
        <v>3.11</v>
      </c>
      <c r="M5" s="32">
        <f t="shared" si="4"/>
        <v>96.328399820000001</v>
      </c>
      <c r="N5" s="33">
        <v>43.94</v>
      </c>
      <c r="O5" s="34">
        <f t="shared" si="5"/>
        <v>615.45439799999997</v>
      </c>
      <c r="P5" s="37">
        <v>0.28000000000000003</v>
      </c>
      <c r="Q5" s="38"/>
      <c r="R5" s="39"/>
      <c r="S5" s="37"/>
      <c r="T5" s="40">
        <v>34.33</v>
      </c>
      <c r="U5" s="41">
        <v>7.5</v>
      </c>
      <c r="V5" s="37">
        <v>7.6890000000000001</v>
      </c>
      <c r="W5" s="37"/>
      <c r="X5" s="42"/>
      <c r="Y5" s="42"/>
    </row>
    <row r="6" spans="1:25" x14ac:dyDescent="0.25">
      <c r="A6" s="28" t="s">
        <v>35</v>
      </c>
      <c r="B6" s="29">
        <v>32395</v>
      </c>
      <c r="C6" s="30"/>
      <c r="D6" s="31">
        <v>3.12</v>
      </c>
      <c r="E6" s="32">
        <f t="shared" si="0"/>
        <v>96.638137440000008</v>
      </c>
      <c r="F6" s="33">
        <v>40.97</v>
      </c>
      <c r="G6" s="34">
        <f t="shared" si="1"/>
        <v>573.85449900000003</v>
      </c>
      <c r="H6" s="35">
        <v>0</v>
      </c>
      <c r="I6" s="36">
        <f t="shared" si="2"/>
        <v>0</v>
      </c>
      <c r="J6" s="33">
        <v>82.62</v>
      </c>
      <c r="K6" s="34">
        <f t="shared" si="3"/>
        <v>2320.4240100000002</v>
      </c>
      <c r="L6" s="31">
        <v>3.16</v>
      </c>
      <c r="M6" s="32">
        <f t="shared" si="4"/>
        <v>97.877087920000008</v>
      </c>
      <c r="N6" s="33">
        <v>43.24</v>
      </c>
      <c r="O6" s="34">
        <f t="shared" si="5"/>
        <v>605.64970800000003</v>
      </c>
      <c r="P6" s="37">
        <v>0.22</v>
      </c>
      <c r="Q6" s="38"/>
      <c r="R6" s="39"/>
      <c r="S6" s="37">
        <v>2.4039999999999999</v>
      </c>
      <c r="T6" s="40">
        <v>34.344999999999999</v>
      </c>
      <c r="U6" s="41">
        <v>7</v>
      </c>
      <c r="V6" s="37">
        <v>7.6390000000000002</v>
      </c>
      <c r="W6" s="37"/>
      <c r="X6" s="42"/>
      <c r="Y6" s="42"/>
    </row>
    <row r="7" spans="1:25" x14ac:dyDescent="0.25">
      <c r="A7" s="28" t="s">
        <v>35</v>
      </c>
      <c r="B7" s="29">
        <v>32401</v>
      </c>
      <c r="C7" s="30"/>
      <c r="D7" s="31">
        <v>3.15</v>
      </c>
      <c r="E7" s="32">
        <f t="shared" si="0"/>
        <v>97.567350300000001</v>
      </c>
      <c r="F7" s="33">
        <v>41.31</v>
      </c>
      <c r="G7" s="34">
        <f t="shared" si="1"/>
        <v>578.61677700000007</v>
      </c>
      <c r="H7" s="35">
        <v>0</v>
      </c>
      <c r="I7" s="36">
        <f t="shared" si="2"/>
        <v>0</v>
      </c>
      <c r="J7" s="33">
        <v>85.63</v>
      </c>
      <c r="K7" s="34">
        <f t="shared" si="3"/>
        <v>2404.9613649999997</v>
      </c>
      <c r="L7" s="31">
        <v>3.2</v>
      </c>
      <c r="M7" s="32">
        <f t="shared" si="4"/>
        <v>99.116038400000008</v>
      </c>
      <c r="N7" s="33">
        <v>45.1</v>
      </c>
      <c r="O7" s="34">
        <f t="shared" si="5"/>
        <v>631.70217000000002</v>
      </c>
      <c r="P7" s="37">
        <v>0.28999999999999998</v>
      </c>
      <c r="Q7" s="38"/>
      <c r="R7" s="39"/>
      <c r="S7" s="37">
        <v>2.3759999999999999</v>
      </c>
      <c r="T7" s="40">
        <v>34.374000000000002</v>
      </c>
      <c r="U7" s="41">
        <v>7.3</v>
      </c>
      <c r="V7" s="37">
        <v>7.5069999999999997</v>
      </c>
      <c r="W7" s="37">
        <v>1.0900000000000001</v>
      </c>
      <c r="X7" s="42"/>
      <c r="Y7" s="42"/>
    </row>
    <row r="8" spans="1:25" x14ac:dyDescent="0.25">
      <c r="A8" s="28" t="s">
        <v>35</v>
      </c>
      <c r="B8" s="29">
        <v>32409</v>
      </c>
      <c r="C8" s="30"/>
      <c r="D8" s="31">
        <v>3.12</v>
      </c>
      <c r="E8" s="32">
        <f t="shared" si="0"/>
        <v>96.638137440000008</v>
      </c>
      <c r="F8" s="33">
        <v>40.75</v>
      </c>
      <c r="G8" s="34">
        <f t="shared" si="1"/>
        <v>570.77302499999996</v>
      </c>
      <c r="H8" s="35">
        <v>0</v>
      </c>
      <c r="I8" s="36">
        <f t="shared" si="2"/>
        <v>0</v>
      </c>
      <c r="J8" s="33">
        <v>81.61</v>
      </c>
      <c r="K8" s="34">
        <f t="shared" si="3"/>
        <v>2292.0576550000001</v>
      </c>
      <c r="L8" s="31">
        <v>3.15</v>
      </c>
      <c r="M8" s="32">
        <f t="shared" si="4"/>
        <v>97.567350300000001</v>
      </c>
      <c r="N8" s="33">
        <v>42.99</v>
      </c>
      <c r="O8" s="34">
        <f t="shared" si="5"/>
        <v>602.14803300000005</v>
      </c>
      <c r="P8" s="37">
        <v>0.25</v>
      </c>
      <c r="Q8" s="38"/>
      <c r="R8" s="43"/>
      <c r="S8" s="37">
        <v>2.407</v>
      </c>
      <c r="T8" s="40">
        <v>34.289000000000001</v>
      </c>
      <c r="U8" s="41">
        <v>7.5</v>
      </c>
      <c r="V8" s="37">
        <v>7.6369999999999996</v>
      </c>
      <c r="W8" s="37">
        <v>1.07</v>
      </c>
      <c r="X8" s="42"/>
      <c r="Y8" s="42"/>
    </row>
    <row r="9" spans="1:25" x14ac:dyDescent="0.25">
      <c r="A9" s="28" t="s">
        <v>35</v>
      </c>
      <c r="B9" s="29">
        <v>32416</v>
      </c>
      <c r="C9" s="30"/>
      <c r="D9" s="31">
        <v>2.85</v>
      </c>
      <c r="E9" s="32">
        <f t="shared" si="0"/>
        <v>88.275221700000003</v>
      </c>
      <c r="F9" s="33">
        <v>35.9</v>
      </c>
      <c r="G9" s="34">
        <f t="shared" si="1"/>
        <v>502.84053</v>
      </c>
      <c r="H9" s="35">
        <v>0.03</v>
      </c>
      <c r="I9" s="36">
        <f t="shared" si="2"/>
        <v>0.42020099999999999</v>
      </c>
      <c r="J9" s="33">
        <v>82.21</v>
      </c>
      <c r="K9" s="34">
        <f t="shared" si="3"/>
        <v>2308.9089549999999</v>
      </c>
      <c r="L9" s="31">
        <v>2.91</v>
      </c>
      <c r="M9" s="32">
        <f t="shared" si="4"/>
        <v>90.133647420000003</v>
      </c>
      <c r="N9" s="33">
        <v>38.4</v>
      </c>
      <c r="O9" s="34">
        <f t="shared" si="5"/>
        <v>537.85727999999995</v>
      </c>
      <c r="P9" s="37">
        <v>0.24</v>
      </c>
      <c r="Q9" s="38"/>
      <c r="R9" s="43"/>
      <c r="S9" s="37">
        <v>2.3889999999999998</v>
      </c>
      <c r="T9" s="40">
        <v>34.378999999999998</v>
      </c>
      <c r="U9" s="41">
        <v>7</v>
      </c>
      <c r="V9" s="37">
        <v>7.9020000000000001</v>
      </c>
      <c r="W9" s="37">
        <v>1.06</v>
      </c>
      <c r="X9" s="42"/>
      <c r="Y9" s="42"/>
    </row>
    <row r="10" spans="1:25" x14ac:dyDescent="0.25">
      <c r="A10" s="28" t="s">
        <v>35</v>
      </c>
      <c r="B10" s="29">
        <v>32423</v>
      </c>
      <c r="C10" s="30"/>
      <c r="D10" s="31">
        <v>3.2</v>
      </c>
      <c r="E10" s="32">
        <f t="shared" si="0"/>
        <v>99.116038400000008</v>
      </c>
      <c r="F10" s="33">
        <v>41.65</v>
      </c>
      <c r="G10" s="34">
        <f t="shared" si="1"/>
        <v>583.37905499999999</v>
      </c>
      <c r="H10" s="35">
        <v>0</v>
      </c>
      <c r="I10" s="36">
        <f t="shared" si="2"/>
        <v>0</v>
      </c>
      <c r="J10" s="33">
        <v>85.53</v>
      </c>
      <c r="K10" s="34">
        <f t="shared" si="3"/>
        <v>2402.1528149999999</v>
      </c>
      <c r="L10" s="31">
        <v>3.2</v>
      </c>
      <c r="M10" s="32">
        <f t="shared" si="4"/>
        <v>99.116038400000008</v>
      </c>
      <c r="N10" s="33">
        <v>44</v>
      </c>
      <c r="O10" s="34">
        <f t="shared" si="5"/>
        <v>616.29480000000001</v>
      </c>
      <c r="P10" s="37">
        <v>0.26</v>
      </c>
      <c r="Q10" s="38"/>
      <c r="R10" s="43"/>
      <c r="S10" s="37">
        <v>2.4129999999999998</v>
      </c>
      <c r="T10" s="40">
        <v>34.383000000000003</v>
      </c>
      <c r="U10" s="41">
        <v>7.75</v>
      </c>
      <c r="V10" s="37">
        <v>7.8209999999999997</v>
      </c>
      <c r="W10" s="37">
        <v>1</v>
      </c>
      <c r="X10" s="42"/>
      <c r="Y10" s="42"/>
    </row>
    <row r="11" spans="1:25" x14ac:dyDescent="0.25">
      <c r="A11" s="28" t="s">
        <v>35</v>
      </c>
      <c r="B11" s="29">
        <v>32430</v>
      </c>
      <c r="C11" s="30"/>
      <c r="D11" s="31">
        <v>3.13</v>
      </c>
      <c r="E11" s="32">
        <f t="shared" si="0"/>
        <v>96.947875060000001</v>
      </c>
      <c r="F11" s="33">
        <v>40.97</v>
      </c>
      <c r="G11" s="34">
        <f t="shared" si="1"/>
        <v>573.85449900000003</v>
      </c>
      <c r="H11" s="35">
        <v>0</v>
      </c>
      <c r="I11" s="36">
        <f t="shared" si="2"/>
        <v>0</v>
      </c>
      <c r="J11" s="33">
        <v>80.2</v>
      </c>
      <c r="K11" s="34">
        <f t="shared" si="3"/>
        <v>2252.4571000000001</v>
      </c>
      <c r="L11" s="31">
        <v>3.17</v>
      </c>
      <c r="M11" s="32">
        <f t="shared" si="4"/>
        <v>98.186825540000001</v>
      </c>
      <c r="N11" s="33">
        <v>43.09</v>
      </c>
      <c r="O11" s="34">
        <f t="shared" si="5"/>
        <v>603.54870300000005</v>
      </c>
      <c r="P11" s="37">
        <v>0.25</v>
      </c>
      <c r="Q11" s="38"/>
      <c r="R11" s="44"/>
      <c r="S11" s="37">
        <v>2.403</v>
      </c>
      <c r="T11" s="40">
        <v>34.350999999999999</v>
      </c>
      <c r="U11" s="41">
        <v>7.4</v>
      </c>
      <c r="V11" s="37">
        <v>7.5019999999999998</v>
      </c>
      <c r="W11" s="37">
        <v>1.06</v>
      </c>
      <c r="X11" s="42"/>
      <c r="Y11" s="42"/>
    </row>
    <row r="12" spans="1:25" x14ac:dyDescent="0.25">
      <c r="A12" s="28" t="s">
        <v>35</v>
      </c>
      <c r="B12" s="29">
        <v>32437</v>
      </c>
      <c r="C12" s="30"/>
      <c r="D12" s="31">
        <v>3.16</v>
      </c>
      <c r="E12" s="32">
        <f t="shared" si="0"/>
        <v>97.877087920000008</v>
      </c>
      <c r="F12" s="33">
        <v>41.38</v>
      </c>
      <c r="G12" s="34">
        <f t="shared" si="1"/>
        <v>579.59724600000004</v>
      </c>
      <c r="H12" s="35">
        <v>0</v>
      </c>
      <c r="I12" s="36">
        <f t="shared" si="2"/>
        <v>0</v>
      </c>
      <c r="J12" s="33">
        <v>84.63</v>
      </c>
      <c r="K12" s="34">
        <f t="shared" si="3"/>
        <v>2376.875865</v>
      </c>
      <c r="L12" s="31">
        <v>3.21</v>
      </c>
      <c r="M12" s="32">
        <f t="shared" si="4"/>
        <v>99.425776020000001</v>
      </c>
      <c r="N12" s="33">
        <v>43.7</v>
      </c>
      <c r="O12" s="34">
        <f t="shared" si="5"/>
        <v>612.09279000000004</v>
      </c>
      <c r="P12" s="37">
        <v>0.24</v>
      </c>
      <c r="Q12" s="38"/>
      <c r="R12" s="44"/>
      <c r="S12" s="37">
        <v>2.4049999999999998</v>
      </c>
      <c r="T12" s="40">
        <v>34.326000000000001</v>
      </c>
      <c r="U12" s="41">
        <v>7.4</v>
      </c>
      <c r="V12" s="37">
        <v>7.641</v>
      </c>
      <c r="W12" s="37">
        <v>1.03</v>
      </c>
      <c r="X12" s="42"/>
      <c r="Y12" s="42"/>
    </row>
    <row r="13" spans="1:25" x14ac:dyDescent="0.25">
      <c r="A13" s="28" t="s">
        <v>35</v>
      </c>
      <c r="B13" s="29">
        <v>32444</v>
      </c>
      <c r="C13" s="30"/>
      <c r="D13" s="31">
        <v>3.15</v>
      </c>
      <c r="E13" s="32">
        <f t="shared" si="0"/>
        <v>97.567350300000001</v>
      </c>
      <c r="F13" s="33">
        <v>41.09</v>
      </c>
      <c r="G13" s="34">
        <f t="shared" si="1"/>
        <v>575.53530300000011</v>
      </c>
      <c r="H13" s="35">
        <v>0</v>
      </c>
      <c r="I13" s="36">
        <f t="shared" si="2"/>
        <v>0</v>
      </c>
      <c r="J13" s="33">
        <v>82.62</v>
      </c>
      <c r="K13" s="34">
        <f t="shared" si="3"/>
        <v>2320.4240100000002</v>
      </c>
      <c r="L13" s="31">
        <v>3.24</v>
      </c>
      <c r="M13" s="32">
        <f t="shared" si="4"/>
        <v>100.35498888000001</v>
      </c>
      <c r="N13" s="33">
        <v>43.36</v>
      </c>
      <c r="O13" s="34">
        <f t="shared" si="5"/>
        <v>607.330512</v>
      </c>
      <c r="P13" s="37">
        <v>0.2</v>
      </c>
      <c r="Q13" s="38"/>
      <c r="R13" s="44"/>
      <c r="S13" s="37">
        <v>2.379</v>
      </c>
      <c r="T13" s="40">
        <v>34.377000000000002</v>
      </c>
      <c r="U13" s="41">
        <v>7.3</v>
      </c>
      <c r="V13" s="37">
        <v>7.548</v>
      </c>
      <c r="W13" s="37">
        <v>1.1399999999999999</v>
      </c>
      <c r="X13" s="42"/>
      <c r="Y13" s="42"/>
    </row>
    <row r="14" spans="1:25" x14ac:dyDescent="0.25">
      <c r="A14" s="28" t="s">
        <v>35</v>
      </c>
      <c r="B14" s="29">
        <v>32451</v>
      </c>
      <c r="C14" s="30"/>
      <c r="D14" s="31">
        <v>3.08</v>
      </c>
      <c r="E14" s="32">
        <f t="shared" si="0"/>
        <v>95.399186960000009</v>
      </c>
      <c r="F14" s="33">
        <v>40.79</v>
      </c>
      <c r="G14" s="34">
        <f t="shared" si="1"/>
        <v>571.33329300000003</v>
      </c>
      <c r="H14" s="35">
        <v>0</v>
      </c>
      <c r="I14" s="36">
        <f t="shared" si="2"/>
        <v>0</v>
      </c>
      <c r="J14" s="33">
        <v>77.91</v>
      </c>
      <c r="K14" s="34">
        <f t="shared" si="3"/>
        <v>2188.1413050000001</v>
      </c>
      <c r="L14" s="31">
        <v>3.05</v>
      </c>
      <c r="M14" s="32">
        <f t="shared" si="4"/>
        <v>94.469974100000002</v>
      </c>
      <c r="N14" s="33">
        <v>43.64</v>
      </c>
      <c r="O14" s="34">
        <f t="shared" si="5"/>
        <v>611.252388</v>
      </c>
      <c r="P14" s="37">
        <v>0.3</v>
      </c>
      <c r="Q14" s="38"/>
      <c r="R14" s="44"/>
      <c r="S14" s="37">
        <v>2.4079999999999999</v>
      </c>
      <c r="T14" s="40">
        <v>34.354999999999997</v>
      </c>
      <c r="U14" s="41">
        <v>7.8</v>
      </c>
      <c r="V14" s="37">
        <v>7.6639999999999997</v>
      </c>
      <c r="W14" s="37">
        <v>1</v>
      </c>
      <c r="X14" s="42"/>
      <c r="Y14" s="42"/>
    </row>
    <row r="15" spans="1:25" x14ac:dyDescent="0.25">
      <c r="A15" s="28" t="s">
        <v>35</v>
      </c>
      <c r="B15" s="29">
        <v>32456</v>
      </c>
      <c r="C15" s="30"/>
      <c r="D15" s="31">
        <v>3.17</v>
      </c>
      <c r="E15" s="32">
        <f t="shared" si="0"/>
        <v>98.186825540000001</v>
      </c>
      <c r="F15" s="33">
        <v>41.44</v>
      </c>
      <c r="G15" s="34">
        <f t="shared" si="1"/>
        <v>580.43764799999997</v>
      </c>
      <c r="H15" s="35">
        <v>0</v>
      </c>
      <c r="I15" s="36">
        <f t="shared" si="2"/>
        <v>0</v>
      </c>
      <c r="J15" s="33">
        <v>76.900000000000006</v>
      </c>
      <c r="K15" s="34">
        <f t="shared" si="3"/>
        <v>2159.77495</v>
      </c>
      <c r="L15" s="31">
        <v>3.36</v>
      </c>
      <c r="M15" s="32">
        <f t="shared" si="4"/>
        <v>104.07184031999999</v>
      </c>
      <c r="N15" s="33">
        <v>43.1</v>
      </c>
      <c r="O15" s="34">
        <f t="shared" si="5"/>
        <v>603.68877000000009</v>
      </c>
      <c r="P15" s="37">
        <v>0.23</v>
      </c>
      <c r="Q15" s="38"/>
      <c r="R15" s="44"/>
      <c r="S15" s="37">
        <v>2.4039999999999999</v>
      </c>
      <c r="T15" s="40">
        <v>34.020000000000003</v>
      </c>
      <c r="U15" s="41">
        <v>6.8</v>
      </c>
      <c r="V15" s="37">
        <v>7.548</v>
      </c>
      <c r="W15" s="37">
        <v>1.06</v>
      </c>
      <c r="X15" s="42"/>
      <c r="Y15" s="42"/>
    </row>
    <row r="16" spans="1:25" x14ac:dyDescent="0.25">
      <c r="A16" s="28" t="s">
        <v>35</v>
      </c>
      <c r="B16" s="29">
        <v>32465</v>
      </c>
      <c r="C16" s="30"/>
      <c r="D16" s="31">
        <v>3.03</v>
      </c>
      <c r="E16" s="32">
        <f t="shared" si="0"/>
        <v>93.850498860000002</v>
      </c>
      <c r="F16" s="33">
        <v>39.93</v>
      </c>
      <c r="G16" s="34">
        <f t="shared" si="1"/>
        <v>559.28753100000006</v>
      </c>
      <c r="H16" s="35">
        <v>0</v>
      </c>
      <c r="I16" s="36">
        <f t="shared" si="2"/>
        <v>0</v>
      </c>
      <c r="J16" s="33">
        <v>82.49</v>
      </c>
      <c r="K16" s="34">
        <f t="shared" si="3"/>
        <v>2316.7728949999996</v>
      </c>
      <c r="L16" s="31">
        <v>3.08</v>
      </c>
      <c r="M16" s="32">
        <f t="shared" si="4"/>
        <v>95.399186960000009</v>
      </c>
      <c r="N16" s="33">
        <v>42.56</v>
      </c>
      <c r="O16" s="34">
        <f t="shared" si="5"/>
        <v>596.12515200000007</v>
      </c>
      <c r="P16" s="37">
        <v>0.32</v>
      </c>
      <c r="Q16" s="38"/>
      <c r="R16" s="44"/>
      <c r="S16" s="37">
        <v>2.4119999999999999</v>
      </c>
      <c r="T16" s="40">
        <v>34.384</v>
      </c>
      <c r="U16" s="41">
        <v>7</v>
      </c>
      <c r="V16" s="37">
        <v>7.593</v>
      </c>
      <c r="W16" s="37">
        <v>1.08</v>
      </c>
      <c r="X16" s="42"/>
      <c r="Y16" s="42"/>
    </row>
    <row r="17" spans="1:25" x14ac:dyDescent="0.25">
      <c r="A17" s="28" t="s">
        <v>35</v>
      </c>
      <c r="B17" s="29">
        <v>32472</v>
      </c>
      <c r="C17" s="30"/>
      <c r="D17" s="31">
        <v>3.1</v>
      </c>
      <c r="E17" s="32">
        <f t="shared" si="0"/>
        <v>96.018662200000009</v>
      </c>
      <c r="F17" s="33">
        <v>40.9</v>
      </c>
      <c r="G17" s="34">
        <f t="shared" si="1"/>
        <v>572.87402999999995</v>
      </c>
      <c r="H17" s="35">
        <v>0</v>
      </c>
      <c r="I17" s="36">
        <f t="shared" si="2"/>
        <v>0</v>
      </c>
      <c r="J17" s="33">
        <v>79.5</v>
      </c>
      <c r="K17" s="34">
        <f t="shared" si="3"/>
        <v>2232.7972500000001</v>
      </c>
      <c r="L17" s="31">
        <v>3.18</v>
      </c>
      <c r="M17" s="32">
        <f t="shared" si="4"/>
        <v>98.496563160000008</v>
      </c>
      <c r="N17" s="33">
        <v>43.4</v>
      </c>
      <c r="O17" s="34">
        <f t="shared" si="5"/>
        <v>607.89077999999995</v>
      </c>
      <c r="P17" s="37">
        <v>0.31</v>
      </c>
      <c r="Q17" s="38"/>
      <c r="R17" s="44"/>
      <c r="S17" s="37">
        <v>2.3959999999999999</v>
      </c>
      <c r="T17" s="40">
        <v>34.369</v>
      </c>
      <c r="U17" s="41">
        <v>6.9</v>
      </c>
      <c r="V17" s="37">
        <v>7.5810000000000004</v>
      </c>
      <c r="W17" s="37">
        <v>1.1100000000000001</v>
      </c>
      <c r="X17" s="42"/>
      <c r="Y17" s="42"/>
    </row>
    <row r="18" spans="1:25" x14ac:dyDescent="0.25">
      <c r="A18" s="28" t="s">
        <v>35</v>
      </c>
      <c r="B18" s="29">
        <v>32479</v>
      </c>
      <c r="C18" s="30"/>
      <c r="D18" s="31">
        <v>3.08</v>
      </c>
      <c r="E18" s="32">
        <f t="shared" si="0"/>
        <v>95.399186960000009</v>
      </c>
      <c r="F18" s="33">
        <v>40.58</v>
      </c>
      <c r="G18" s="34">
        <f t="shared" si="1"/>
        <v>568.391886</v>
      </c>
      <c r="H18" s="35">
        <v>0</v>
      </c>
      <c r="I18" s="36">
        <f t="shared" si="2"/>
        <v>0</v>
      </c>
      <c r="J18" s="33">
        <v>77.41</v>
      </c>
      <c r="K18" s="34">
        <f t="shared" si="3"/>
        <v>2174.098555</v>
      </c>
      <c r="L18" s="31">
        <v>3.09</v>
      </c>
      <c r="M18" s="32">
        <f t="shared" si="4"/>
        <v>95.708924580000001</v>
      </c>
      <c r="N18" s="33">
        <v>42.64</v>
      </c>
      <c r="O18" s="34">
        <f t="shared" si="5"/>
        <v>597.24568799999997</v>
      </c>
      <c r="P18" s="37">
        <v>0.3</v>
      </c>
      <c r="Q18" s="38"/>
      <c r="R18" s="44"/>
      <c r="S18" s="37">
        <v>2.4009999999999998</v>
      </c>
      <c r="T18" s="40">
        <v>34.347999999999999</v>
      </c>
      <c r="U18" s="41">
        <v>7</v>
      </c>
      <c r="V18" s="37">
        <v>7.9950000000000001</v>
      </c>
      <c r="W18" s="37">
        <v>1.0900000000000001</v>
      </c>
      <c r="X18" s="42"/>
      <c r="Y18" s="42"/>
    </row>
    <row r="19" spans="1:25" x14ac:dyDescent="0.25">
      <c r="A19" s="28" t="s">
        <v>35</v>
      </c>
      <c r="B19" s="29">
        <v>32486</v>
      </c>
      <c r="C19" s="30"/>
      <c r="D19" s="31">
        <v>3.1</v>
      </c>
      <c r="E19" s="32">
        <f t="shared" si="0"/>
        <v>96.018662200000009</v>
      </c>
      <c r="F19" s="33">
        <v>41.44</v>
      </c>
      <c r="G19" s="34">
        <f t="shared" si="1"/>
        <v>580.43764799999997</v>
      </c>
      <c r="H19" s="35">
        <v>0</v>
      </c>
      <c r="I19" s="36">
        <f t="shared" si="2"/>
        <v>0</v>
      </c>
      <c r="J19" s="33">
        <v>82.89</v>
      </c>
      <c r="K19" s="34">
        <f t="shared" si="3"/>
        <v>2328.0070949999999</v>
      </c>
      <c r="L19" s="31">
        <v>3.11</v>
      </c>
      <c r="M19" s="32">
        <f t="shared" si="4"/>
        <v>96.328399820000001</v>
      </c>
      <c r="N19" s="33">
        <v>43.4</v>
      </c>
      <c r="O19" s="34">
        <f t="shared" si="5"/>
        <v>607.89077999999995</v>
      </c>
      <c r="P19" s="37">
        <v>0.26</v>
      </c>
      <c r="Q19" s="38"/>
      <c r="R19" s="44"/>
      <c r="S19" s="37">
        <v>2.4</v>
      </c>
      <c r="T19" s="40">
        <v>34.384</v>
      </c>
      <c r="U19" s="41">
        <v>7</v>
      </c>
      <c r="V19" s="37">
        <v>7.6280000000000001</v>
      </c>
      <c r="W19" s="37">
        <v>0.98</v>
      </c>
      <c r="X19" s="42"/>
      <c r="Y19" s="42"/>
    </row>
    <row r="20" spans="1:25" x14ac:dyDescent="0.25">
      <c r="A20" s="28" t="s">
        <v>35</v>
      </c>
      <c r="B20" s="29">
        <v>32493</v>
      </c>
      <c r="C20" s="30"/>
      <c r="D20" s="31">
        <v>3.08</v>
      </c>
      <c r="E20" s="32">
        <f t="shared" si="0"/>
        <v>95.399186960000009</v>
      </c>
      <c r="F20" s="33">
        <v>40.79</v>
      </c>
      <c r="G20" s="34">
        <f t="shared" si="1"/>
        <v>571.33329300000003</v>
      </c>
      <c r="H20" s="35">
        <v>0</v>
      </c>
      <c r="I20" s="36">
        <f t="shared" si="2"/>
        <v>0</v>
      </c>
      <c r="J20" s="33">
        <v>78.5</v>
      </c>
      <c r="K20" s="34">
        <f t="shared" si="3"/>
        <v>2204.7117499999999</v>
      </c>
      <c r="L20" s="31">
        <v>3.11</v>
      </c>
      <c r="M20" s="32">
        <f t="shared" si="4"/>
        <v>96.328399820000001</v>
      </c>
      <c r="N20" s="33">
        <v>42.8</v>
      </c>
      <c r="O20" s="34">
        <f t="shared" si="5"/>
        <v>599.48676</v>
      </c>
      <c r="P20" s="37">
        <v>0.3</v>
      </c>
      <c r="Q20" s="38"/>
      <c r="R20" s="44"/>
      <c r="S20" s="37">
        <v>2.3959999999999999</v>
      </c>
      <c r="T20" s="40">
        <v>34.356999999999999</v>
      </c>
      <c r="U20" s="41">
        <v>7.1</v>
      </c>
      <c r="V20" s="37">
        <v>7.66</v>
      </c>
      <c r="W20" s="37">
        <v>1.19</v>
      </c>
      <c r="X20" s="42"/>
      <c r="Y20" s="42"/>
    </row>
    <row r="21" spans="1:25" x14ac:dyDescent="0.25">
      <c r="A21" s="28" t="s">
        <v>35</v>
      </c>
      <c r="B21" s="29">
        <v>32500</v>
      </c>
      <c r="C21" s="30"/>
      <c r="D21" s="31">
        <v>3.16</v>
      </c>
      <c r="E21" s="32">
        <f t="shared" si="0"/>
        <v>97.877087920000008</v>
      </c>
      <c r="F21" s="33">
        <v>41.77</v>
      </c>
      <c r="G21" s="34">
        <f t="shared" si="1"/>
        <v>585.05985900000007</v>
      </c>
      <c r="H21" s="35">
        <v>0.03</v>
      </c>
      <c r="I21" s="36">
        <f t="shared" si="2"/>
        <v>0.42020099999999999</v>
      </c>
      <c r="J21" s="33">
        <v>85.48</v>
      </c>
      <c r="K21" s="34">
        <f t="shared" si="3"/>
        <v>2400.74854</v>
      </c>
      <c r="L21" s="31">
        <v>3.18</v>
      </c>
      <c r="M21" s="32">
        <f t="shared" si="4"/>
        <v>98.496563160000008</v>
      </c>
      <c r="N21" s="33">
        <v>43.973999999999997</v>
      </c>
      <c r="O21" s="34">
        <f t="shared" si="5"/>
        <v>615.93062579999992</v>
      </c>
      <c r="P21" s="37">
        <v>0.27</v>
      </c>
      <c r="Q21" s="38"/>
      <c r="R21" s="44"/>
      <c r="S21" s="37">
        <v>2.3959999999999999</v>
      </c>
      <c r="T21" s="40">
        <v>34.405000000000001</v>
      </c>
      <c r="U21" s="41">
        <v>7.3</v>
      </c>
      <c r="V21" s="37">
        <v>7.5540000000000003</v>
      </c>
      <c r="W21" s="37">
        <v>1.1299999999999999</v>
      </c>
      <c r="X21" s="42"/>
      <c r="Y21" s="42"/>
    </row>
    <row r="22" spans="1:25" x14ac:dyDescent="0.25">
      <c r="A22" s="28" t="s">
        <v>35</v>
      </c>
      <c r="B22" s="29">
        <v>32505</v>
      </c>
      <c r="C22" s="30"/>
      <c r="D22" s="31">
        <v>3.02</v>
      </c>
      <c r="E22" s="32">
        <f t="shared" si="0"/>
        <v>93.540761240000009</v>
      </c>
      <c r="F22" s="33">
        <v>39.79</v>
      </c>
      <c r="G22" s="34">
        <f t="shared" si="1"/>
        <v>557.326593</v>
      </c>
      <c r="H22" s="35">
        <v>0</v>
      </c>
      <c r="I22" s="36">
        <f t="shared" si="2"/>
        <v>0</v>
      </c>
      <c r="J22" s="33">
        <v>79.13</v>
      </c>
      <c r="K22" s="34">
        <f t="shared" si="3"/>
        <v>2222.4056149999997</v>
      </c>
      <c r="L22" s="31">
        <v>3.03</v>
      </c>
      <c r="M22" s="32">
        <f t="shared" si="4"/>
        <v>93.850498860000002</v>
      </c>
      <c r="N22" s="33">
        <v>43.11</v>
      </c>
      <c r="O22" s="34">
        <f t="shared" si="5"/>
        <v>603.82883700000002</v>
      </c>
      <c r="P22" s="37">
        <v>0.28000000000000003</v>
      </c>
      <c r="Q22" s="38"/>
      <c r="R22" s="44"/>
      <c r="S22" s="37">
        <v>2.4159999999999999</v>
      </c>
      <c r="T22" s="40">
        <v>34.377000000000002</v>
      </c>
      <c r="U22" s="41">
        <v>7</v>
      </c>
      <c r="V22" s="37">
        <v>7.6219999999999999</v>
      </c>
      <c r="W22" s="37">
        <v>1.07</v>
      </c>
      <c r="X22" s="42"/>
      <c r="Y22" s="42"/>
    </row>
    <row r="23" spans="1:25" x14ac:dyDescent="0.25">
      <c r="A23" s="28" t="s">
        <v>35</v>
      </c>
      <c r="B23" s="29">
        <v>32512</v>
      </c>
      <c r="C23" s="30"/>
      <c r="D23" s="31">
        <v>3.03</v>
      </c>
      <c r="E23" s="32">
        <f t="shared" si="0"/>
        <v>93.850498860000002</v>
      </c>
      <c r="F23" s="33">
        <v>39.96</v>
      </c>
      <c r="G23" s="34">
        <f t="shared" si="1"/>
        <v>559.70773200000008</v>
      </c>
      <c r="H23" s="35">
        <v>0</v>
      </c>
      <c r="I23" s="36">
        <f t="shared" si="2"/>
        <v>0</v>
      </c>
      <c r="J23" s="33">
        <v>78.540000000000006</v>
      </c>
      <c r="K23" s="34">
        <f t="shared" si="3"/>
        <v>2205.8351700000003</v>
      </c>
      <c r="L23" s="31">
        <v>3.05</v>
      </c>
      <c r="M23" s="32">
        <f t="shared" si="4"/>
        <v>94.469974100000002</v>
      </c>
      <c r="N23" s="33">
        <v>42.55</v>
      </c>
      <c r="O23" s="34">
        <f t="shared" si="5"/>
        <v>595.98508500000003</v>
      </c>
      <c r="P23" s="37">
        <v>0.28000000000000003</v>
      </c>
      <c r="Q23" s="38"/>
      <c r="R23" s="44"/>
      <c r="S23" s="37">
        <v>2.4220000000000002</v>
      </c>
      <c r="T23" s="40">
        <v>34.368000000000002</v>
      </c>
      <c r="U23" s="41">
        <v>7.1</v>
      </c>
      <c r="V23" s="37">
        <v>7.5659999999999998</v>
      </c>
      <c r="W23" s="37">
        <v>1.1299999999999999</v>
      </c>
      <c r="X23" s="42"/>
      <c r="Y23" s="42"/>
    </row>
    <row r="24" spans="1:25" x14ac:dyDescent="0.25">
      <c r="A24" s="28" t="s">
        <v>35</v>
      </c>
      <c r="B24" s="29">
        <v>32520</v>
      </c>
      <c r="C24" s="30"/>
      <c r="D24" s="31">
        <v>3.07</v>
      </c>
      <c r="E24" s="32">
        <f t="shared" si="0"/>
        <v>95.089449340000002</v>
      </c>
      <c r="F24" s="33">
        <v>40.58</v>
      </c>
      <c r="G24" s="34">
        <f t="shared" si="1"/>
        <v>568.391886</v>
      </c>
      <c r="H24" s="35">
        <v>0.02</v>
      </c>
      <c r="I24" s="36">
        <f t="shared" si="2"/>
        <v>0.28013399999999999</v>
      </c>
      <c r="J24" s="33">
        <v>80.52</v>
      </c>
      <c r="K24" s="34">
        <f t="shared" si="3"/>
        <v>2261.4444599999997</v>
      </c>
      <c r="L24" s="31">
        <v>3.1</v>
      </c>
      <c r="M24" s="32">
        <f t="shared" si="4"/>
        <v>96.018662200000009</v>
      </c>
      <c r="N24" s="33">
        <v>44.91</v>
      </c>
      <c r="O24" s="34">
        <f t="shared" si="5"/>
        <v>629.04089699999997</v>
      </c>
      <c r="P24" s="37">
        <v>0.28999999999999998</v>
      </c>
      <c r="Q24" s="38"/>
      <c r="R24" s="44"/>
      <c r="S24" s="37">
        <v>2.4180000000000001</v>
      </c>
      <c r="T24" s="40">
        <v>34.378999999999998</v>
      </c>
      <c r="U24" s="41">
        <v>7.2</v>
      </c>
      <c r="V24" s="37">
        <v>7.5919999999999996</v>
      </c>
      <c r="W24" s="37">
        <v>0.97</v>
      </c>
      <c r="X24" s="42"/>
      <c r="Y24" s="42"/>
    </row>
    <row r="25" spans="1:25" x14ac:dyDescent="0.25">
      <c r="A25" s="28" t="s">
        <v>35</v>
      </c>
      <c r="B25" s="29">
        <v>32528</v>
      </c>
      <c r="C25" s="30"/>
      <c r="D25" s="31">
        <v>3.09</v>
      </c>
      <c r="E25" s="32">
        <f t="shared" si="0"/>
        <v>95.708924580000001</v>
      </c>
      <c r="F25" s="33">
        <v>40.92</v>
      </c>
      <c r="G25" s="34">
        <f t="shared" si="1"/>
        <v>573.15416400000004</v>
      </c>
      <c r="H25" s="35">
        <v>0</v>
      </c>
      <c r="I25" s="36">
        <f t="shared" si="2"/>
        <v>0</v>
      </c>
      <c r="J25" s="33">
        <v>80.52</v>
      </c>
      <c r="K25" s="34">
        <f t="shared" si="3"/>
        <v>2261.4444599999997</v>
      </c>
      <c r="L25" s="31">
        <v>3.1</v>
      </c>
      <c r="M25" s="32">
        <f t="shared" si="4"/>
        <v>96.018662200000009</v>
      </c>
      <c r="N25" s="33">
        <v>43.57</v>
      </c>
      <c r="O25" s="34">
        <f t="shared" si="5"/>
        <v>610.27191900000003</v>
      </c>
      <c r="P25" s="37">
        <v>0.28000000000000003</v>
      </c>
      <c r="Q25" s="38"/>
      <c r="R25" s="44"/>
      <c r="S25" s="37">
        <v>2.419</v>
      </c>
      <c r="T25" s="40">
        <v>34.384</v>
      </c>
      <c r="U25" s="41">
        <v>6.6</v>
      </c>
      <c r="V25" s="37">
        <v>7.5640000000000001</v>
      </c>
      <c r="W25" s="37">
        <v>1</v>
      </c>
      <c r="X25" s="42"/>
      <c r="Y25" s="42"/>
    </row>
    <row r="26" spans="1:25" x14ac:dyDescent="0.25">
      <c r="A26" s="28" t="s">
        <v>35</v>
      </c>
      <c r="B26" s="29">
        <v>32535</v>
      </c>
      <c r="C26" s="30"/>
      <c r="D26" s="31">
        <v>3.1</v>
      </c>
      <c r="E26" s="32">
        <f t="shared" si="0"/>
        <v>96.018662200000009</v>
      </c>
      <c r="F26" s="33">
        <v>40.81</v>
      </c>
      <c r="G26" s="34">
        <f t="shared" si="1"/>
        <v>571.613427</v>
      </c>
      <c r="H26" s="35">
        <v>0.02</v>
      </c>
      <c r="I26" s="36">
        <f t="shared" si="2"/>
        <v>0.28013399999999999</v>
      </c>
      <c r="J26" s="33">
        <v>81.510000000000005</v>
      </c>
      <c r="K26" s="34">
        <f t="shared" si="3"/>
        <v>2289.2491050000003</v>
      </c>
      <c r="L26" s="31">
        <v>3.13</v>
      </c>
      <c r="M26" s="32">
        <f t="shared" si="4"/>
        <v>96.947875060000001</v>
      </c>
      <c r="N26" s="33">
        <v>44.02</v>
      </c>
      <c r="O26" s="34">
        <f t="shared" si="5"/>
        <v>616.5749340000001</v>
      </c>
      <c r="P26" s="37">
        <v>0.28000000000000003</v>
      </c>
      <c r="Q26" s="38"/>
      <c r="R26" s="44"/>
      <c r="S26" s="37">
        <v>2.4089999999999998</v>
      </c>
      <c r="T26" s="40">
        <v>34.378</v>
      </c>
      <c r="U26" s="41">
        <v>6.8</v>
      </c>
      <c r="V26" s="37">
        <v>7.5679999999999996</v>
      </c>
      <c r="W26" s="37">
        <v>0.99</v>
      </c>
      <c r="X26" s="42"/>
      <c r="Y26" s="42"/>
    </row>
    <row r="27" spans="1:25" x14ac:dyDescent="0.25">
      <c r="A27" s="28" t="s">
        <v>35</v>
      </c>
      <c r="B27" s="29">
        <v>32540</v>
      </c>
      <c r="C27" s="30"/>
      <c r="D27" s="31">
        <v>3.11</v>
      </c>
      <c r="E27" s="32">
        <f t="shared" si="0"/>
        <v>96.328399820000001</v>
      </c>
      <c r="F27" s="33">
        <v>41.67</v>
      </c>
      <c r="G27" s="34">
        <f t="shared" si="1"/>
        <v>583.65918900000008</v>
      </c>
      <c r="H27" s="35">
        <v>0.02</v>
      </c>
      <c r="I27" s="36">
        <f t="shared" si="2"/>
        <v>0.28013399999999999</v>
      </c>
      <c r="J27" s="33">
        <v>81.12</v>
      </c>
      <c r="K27" s="34">
        <f t="shared" si="3"/>
        <v>2278.29576</v>
      </c>
      <c r="L27" s="31">
        <v>3.15</v>
      </c>
      <c r="M27" s="32">
        <f t="shared" si="4"/>
        <v>97.567350300000001</v>
      </c>
      <c r="N27" s="33">
        <v>44.25</v>
      </c>
      <c r="O27" s="34">
        <f t="shared" si="5"/>
        <v>619.79647499999999</v>
      </c>
      <c r="P27" s="37">
        <v>0.32</v>
      </c>
      <c r="Q27" s="38"/>
      <c r="R27" s="44"/>
      <c r="S27" s="37">
        <v>2.4</v>
      </c>
      <c r="T27" s="40">
        <v>34.398000000000003</v>
      </c>
      <c r="U27" s="41">
        <v>7.2</v>
      </c>
      <c r="V27" s="37">
        <v>7.5780000000000003</v>
      </c>
      <c r="W27" s="37">
        <v>1.07</v>
      </c>
      <c r="X27" s="42"/>
      <c r="Y27" s="42"/>
    </row>
    <row r="28" spans="1:25" x14ac:dyDescent="0.25">
      <c r="A28" s="28" t="s">
        <v>35</v>
      </c>
      <c r="B28" s="29">
        <v>32546</v>
      </c>
      <c r="C28" s="30"/>
      <c r="D28" s="31">
        <v>3.1</v>
      </c>
      <c r="E28" s="32">
        <f t="shared" si="0"/>
        <v>96.018662200000009</v>
      </c>
      <c r="F28" s="33">
        <v>40.92</v>
      </c>
      <c r="G28" s="34">
        <f t="shared" si="1"/>
        <v>573.15416400000004</v>
      </c>
      <c r="H28" s="35">
        <v>0</v>
      </c>
      <c r="I28" s="36">
        <f t="shared" si="2"/>
        <v>0</v>
      </c>
      <c r="J28" s="33">
        <v>84.49</v>
      </c>
      <c r="K28" s="34">
        <f t="shared" si="3"/>
        <v>2372.9438949999999</v>
      </c>
      <c r="L28" s="31">
        <v>3.15</v>
      </c>
      <c r="M28" s="32">
        <f t="shared" si="4"/>
        <v>97.567350300000001</v>
      </c>
      <c r="N28" s="33">
        <v>44.27</v>
      </c>
      <c r="O28" s="34">
        <f t="shared" si="5"/>
        <v>620.07660900000008</v>
      </c>
      <c r="P28" s="37">
        <v>0.28000000000000003</v>
      </c>
      <c r="Q28" s="38"/>
      <c r="R28" s="44"/>
      <c r="S28" s="37">
        <v>2.4049999999999998</v>
      </c>
      <c r="T28" s="40">
        <v>34.392000000000003</v>
      </c>
      <c r="U28" s="41">
        <v>6.9</v>
      </c>
      <c r="V28" s="37">
        <v>7.62</v>
      </c>
      <c r="W28" s="37">
        <v>2.23</v>
      </c>
      <c r="X28" s="42"/>
      <c r="Y28" s="42"/>
    </row>
    <row r="29" spans="1:25" x14ac:dyDescent="0.25">
      <c r="A29" s="28" t="s">
        <v>35</v>
      </c>
      <c r="B29" s="29">
        <v>32554</v>
      </c>
      <c r="C29" s="30"/>
      <c r="D29" s="31">
        <v>3.09</v>
      </c>
      <c r="E29" s="32">
        <f t="shared" si="0"/>
        <v>95.708924580000001</v>
      </c>
      <c r="F29" s="33">
        <v>40.69</v>
      </c>
      <c r="G29" s="34">
        <f t="shared" si="1"/>
        <v>569.93262300000004</v>
      </c>
      <c r="H29" s="35">
        <v>0</v>
      </c>
      <c r="I29" s="36">
        <f t="shared" si="2"/>
        <v>0</v>
      </c>
      <c r="J29" s="33">
        <v>80.12</v>
      </c>
      <c r="K29" s="34">
        <f t="shared" si="3"/>
        <v>2250.2102600000003</v>
      </c>
      <c r="L29" s="31">
        <v>3.13</v>
      </c>
      <c r="M29" s="32">
        <f t="shared" si="4"/>
        <v>96.947875060000001</v>
      </c>
      <c r="N29" s="33">
        <v>43.82</v>
      </c>
      <c r="O29" s="34">
        <f t="shared" si="5"/>
        <v>613.773594</v>
      </c>
      <c r="P29" s="37">
        <v>0.28000000000000003</v>
      </c>
      <c r="Q29" s="38"/>
      <c r="R29" s="44"/>
      <c r="S29" s="37">
        <v>2.4039999999999999</v>
      </c>
      <c r="T29" s="40">
        <v>34.392000000000003</v>
      </c>
      <c r="U29" s="41">
        <v>9</v>
      </c>
      <c r="V29" s="37">
        <v>7.5629999999999997</v>
      </c>
      <c r="W29" s="37">
        <v>1.34</v>
      </c>
      <c r="X29" s="42"/>
      <c r="Y29" s="42"/>
    </row>
    <row r="30" spans="1:25" x14ac:dyDescent="0.25">
      <c r="A30" s="28" t="s">
        <v>35</v>
      </c>
      <c r="B30" s="29">
        <v>32560</v>
      </c>
      <c r="C30" s="30"/>
      <c r="D30" s="31">
        <v>3.07</v>
      </c>
      <c r="E30" s="32">
        <f t="shared" si="0"/>
        <v>95.089449340000002</v>
      </c>
      <c r="F30" s="33">
        <v>40.35</v>
      </c>
      <c r="G30" s="34">
        <f t="shared" si="1"/>
        <v>565.170345</v>
      </c>
      <c r="H30" s="35">
        <v>0.02</v>
      </c>
      <c r="I30" s="36">
        <f t="shared" si="2"/>
        <v>0.28013399999999999</v>
      </c>
      <c r="J30" s="33">
        <v>81.510000000000005</v>
      </c>
      <c r="K30" s="34">
        <f t="shared" si="3"/>
        <v>2289.2491050000003</v>
      </c>
      <c r="L30" s="31">
        <v>3.11</v>
      </c>
      <c r="M30" s="32">
        <f t="shared" si="4"/>
        <v>96.328399820000001</v>
      </c>
      <c r="N30" s="33">
        <v>44.25</v>
      </c>
      <c r="O30" s="34">
        <f t="shared" si="5"/>
        <v>619.79647499999999</v>
      </c>
      <c r="P30" s="37">
        <v>0.31</v>
      </c>
      <c r="Q30" s="38"/>
      <c r="R30" s="44"/>
      <c r="S30" s="37">
        <v>2.4119999999999999</v>
      </c>
      <c r="T30" s="40">
        <v>34.371000000000002</v>
      </c>
      <c r="U30" s="41">
        <v>8.6999999999999993</v>
      </c>
      <c r="V30" s="37">
        <v>7.585</v>
      </c>
      <c r="W30" s="37">
        <v>1.0900000000000001</v>
      </c>
      <c r="X30" s="42"/>
      <c r="Y30" s="42"/>
    </row>
    <row r="31" spans="1:25" x14ac:dyDescent="0.25">
      <c r="A31" s="28" t="s">
        <v>35</v>
      </c>
      <c r="B31" s="29">
        <v>32566</v>
      </c>
      <c r="C31" s="30"/>
      <c r="D31" s="31">
        <v>3.07</v>
      </c>
      <c r="E31" s="32">
        <f t="shared" si="0"/>
        <v>95.089449340000002</v>
      </c>
      <c r="F31" s="33">
        <v>40.47</v>
      </c>
      <c r="G31" s="34">
        <f t="shared" si="1"/>
        <v>566.85114899999996</v>
      </c>
      <c r="H31" s="35">
        <v>0</v>
      </c>
      <c r="I31" s="36">
        <f t="shared" si="2"/>
        <v>0</v>
      </c>
      <c r="J31" s="33">
        <v>82.11</v>
      </c>
      <c r="K31" s="34">
        <f t="shared" si="3"/>
        <v>2306.1004050000001</v>
      </c>
      <c r="L31" s="31">
        <v>3.11</v>
      </c>
      <c r="M31" s="32">
        <f t="shared" si="4"/>
        <v>96.328399820000001</v>
      </c>
      <c r="N31" s="33">
        <v>43.91</v>
      </c>
      <c r="O31" s="34">
        <f t="shared" si="5"/>
        <v>615.03419699999995</v>
      </c>
      <c r="P31" s="37">
        <v>0.28999999999999998</v>
      </c>
      <c r="Q31" s="38"/>
      <c r="R31" s="44"/>
      <c r="S31" s="37">
        <v>2.415</v>
      </c>
      <c r="T31" s="40">
        <v>34.368000000000002</v>
      </c>
      <c r="U31" s="41">
        <v>7</v>
      </c>
      <c r="V31" s="37">
        <v>7.5679999999999996</v>
      </c>
      <c r="W31" s="37">
        <v>1.01</v>
      </c>
      <c r="X31" s="42"/>
      <c r="Y31" s="42"/>
    </row>
    <row r="32" spans="1:25" x14ac:dyDescent="0.25">
      <c r="A32" s="28" t="s">
        <v>35</v>
      </c>
      <c r="B32" s="29">
        <v>32573</v>
      </c>
      <c r="C32" s="30"/>
      <c r="D32" s="31">
        <v>3.05</v>
      </c>
      <c r="E32" s="32">
        <f t="shared" si="0"/>
        <v>94.469974100000002</v>
      </c>
      <c r="F32" s="33">
        <v>41.19</v>
      </c>
      <c r="G32" s="34">
        <f t="shared" si="1"/>
        <v>576.93597299999999</v>
      </c>
      <c r="H32" s="35">
        <v>0.02</v>
      </c>
      <c r="I32" s="36">
        <f t="shared" si="2"/>
        <v>0.28013399999999999</v>
      </c>
      <c r="J32" s="33">
        <v>73.900000000000006</v>
      </c>
      <c r="K32" s="34">
        <f t="shared" si="3"/>
        <v>2075.51845</v>
      </c>
      <c r="L32" s="31">
        <v>3.09</v>
      </c>
      <c r="M32" s="32">
        <f t="shared" si="4"/>
        <v>95.708924580000001</v>
      </c>
      <c r="N32" s="33">
        <v>43.56</v>
      </c>
      <c r="O32" s="34">
        <f t="shared" si="5"/>
        <v>610.13185200000009</v>
      </c>
      <c r="P32" s="37">
        <v>0.26</v>
      </c>
      <c r="Q32" s="38"/>
      <c r="R32" s="44"/>
      <c r="S32" s="37">
        <v>2.3969999999999998</v>
      </c>
      <c r="T32" s="40">
        <v>34.375</v>
      </c>
      <c r="U32" s="41">
        <v>7.4</v>
      </c>
      <c r="V32" s="37">
        <v>7.5460000000000003</v>
      </c>
      <c r="W32" s="37">
        <v>1.04</v>
      </c>
      <c r="X32" s="42"/>
      <c r="Y32" s="42"/>
    </row>
    <row r="33" spans="1:25" x14ac:dyDescent="0.25">
      <c r="A33" s="28" t="s">
        <v>35</v>
      </c>
      <c r="B33" s="29">
        <v>32580</v>
      </c>
      <c r="C33" s="30"/>
      <c r="D33" s="31">
        <v>3</v>
      </c>
      <c r="E33" s="32">
        <f t="shared" si="0"/>
        <v>92.921286000000009</v>
      </c>
      <c r="F33" s="33">
        <v>40.950000000000003</v>
      </c>
      <c r="G33" s="34">
        <f t="shared" si="1"/>
        <v>573.57436500000006</v>
      </c>
      <c r="H33" s="35">
        <v>7.0000000000000007E-2</v>
      </c>
      <c r="I33" s="36">
        <f t="shared" si="2"/>
        <v>0.98046900000000015</v>
      </c>
      <c r="J33" s="33">
        <v>75.91</v>
      </c>
      <c r="K33" s="34">
        <f t="shared" si="3"/>
        <v>2131.9703049999998</v>
      </c>
      <c r="L33" s="31">
        <v>3</v>
      </c>
      <c r="M33" s="32">
        <f t="shared" si="4"/>
        <v>92.921286000000009</v>
      </c>
      <c r="N33" s="33">
        <v>43.73</v>
      </c>
      <c r="O33" s="34">
        <f t="shared" si="5"/>
        <v>612.51299099999994</v>
      </c>
      <c r="P33" s="37">
        <v>0.23</v>
      </c>
      <c r="Q33" s="38" t="s">
        <v>36</v>
      </c>
      <c r="R33" s="44"/>
      <c r="S33" s="37">
        <v>2.411</v>
      </c>
      <c r="T33" s="40">
        <v>34.369</v>
      </c>
      <c r="U33" s="41">
        <v>7.5</v>
      </c>
      <c r="V33" s="37">
        <v>7.5490000000000004</v>
      </c>
      <c r="W33" s="37">
        <v>1.1399999999999999</v>
      </c>
      <c r="X33" s="42"/>
      <c r="Y33" s="42"/>
    </row>
    <row r="34" spans="1:25" x14ac:dyDescent="0.25">
      <c r="A34" s="28" t="s">
        <v>35</v>
      </c>
      <c r="B34" s="29">
        <v>32587</v>
      </c>
      <c r="C34" s="30"/>
      <c r="D34" s="31">
        <v>3.06</v>
      </c>
      <c r="E34" s="32">
        <f t="shared" si="0"/>
        <v>94.779711720000009</v>
      </c>
      <c r="F34" s="33">
        <v>41.54</v>
      </c>
      <c r="G34" s="34">
        <f t="shared" si="1"/>
        <v>581.83831799999996</v>
      </c>
      <c r="H34" s="35">
        <v>0.05</v>
      </c>
      <c r="I34" s="36">
        <f t="shared" si="2"/>
        <v>0.70033500000000004</v>
      </c>
      <c r="J34" s="33">
        <v>81.31</v>
      </c>
      <c r="K34" s="34">
        <f t="shared" si="3"/>
        <v>2283.6320049999999</v>
      </c>
      <c r="L34" s="31">
        <v>3.11</v>
      </c>
      <c r="M34" s="32">
        <f t="shared" si="4"/>
        <v>96.328399820000001</v>
      </c>
      <c r="N34" s="33">
        <v>44.37</v>
      </c>
      <c r="O34" s="34">
        <f t="shared" si="5"/>
        <v>621.47727899999995</v>
      </c>
      <c r="P34" s="37">
        <v>0.26</v>
      </c>
      <c r="Q34" s="38"/>
      <c r="R34" s="44"/>
      <c r="S34" s="37">
        <v>2.411</v>
      </c>
      <c r="T34" s="40">
        <v>34.404000000000003</v>
      </c>
      <c r="U34" s="41">
        <v>7.7</v>
      </c>
      <c r="V34" s="37">
        <v>7.6020000000000003</v>
      </c>
      <c r="W34" s="37">
        <v>1.1399999999999999</v>
      </c>
      <c r="X34" s="42"/>
      <c r="Y34" s="42"/>
    </row>
    <row r="35" spans="1:25" x14ac:dyDescent="0.25">
      <c r="A35" s="28" t="s">
        <v>35</v>
      </c>
      <c r="B35" s="29">
        <v>32595</v>
      </c>
      <c r="C35" s="30"/>
      <c r="D35" s="31">
        <v>3.1</v>
      </c>
      <c r="E35" s="32">
        <f t="shared" si="0"/>
        <v>96.018662200000009</v>
      </c>
      <c r="F35" s="33">
        <v>42.24</v>
      </c>
      <c r="G35" s="34">
        <f t="shared" si="1"/>
        <v>591.64300800000001</v>
      </c>
      <c r="H35" s="35">
        <v>7.0000000000000007E-2</v>
      </c>
      <c r="I35" s="36">
        <f t="shared" si="2"/>
        <v>0.98046900000000015</v>
      </c>
      <c r="J35" s="33">
        <v>84.32</v>
      </c>
      <c r="K35" s="34">
        <f t="shared" si="3"/>
        <v>2368.1693599999999</v>
      </c>
      <c r="L35" s="31">
        <v>3.15</v>
      </c>
      <c r="M35" s="32">
        <f t="shared" si="4"/>
        <v>97.567350300000001</v>
      </c>
      <c r="N35" s="33">
        <v>45.01</v>
      </c>
      <c r="O35" s="34">
        <f t="shared" si="5"/>
        <v>630.44156699999996</v>
      </c>
      <c r="P35" s="37">
        <v>0.28999999999999998</v>
      </c>
      <c r="Q35" s="38"/>
      <c r="R35" s="44"/>
      <c r="S35" s="37">
        <v>2.423</v>
      </c>
      <c r="T35" s="40">
        <v>34.417000000000002</v>
      </c>
      <c r="U35" s="41">
        <v>7</v>
      </c>
      <c r="V35" s="37">
        <v>7.5620000000000003</v>
      </c>
      <c r="W35" s="37">
        <v>1.1399999999999999</v>
      </c>
      <c r="X35" s="42"/>
      <c r="Y35" s="42"/>
    </row>
    <row r="36" spans="1:25" x14ac:dyDescent="0.25">
      <c r="A36" s="28" t="s">
        <v>35</v>
      </c>
      <c r="B36" s="29">
        <v>32602</v>
      </c>
      <c r="C36" s="30"/>
      <c r="D36" s="31">
        <v>3.1</v>
      </c>
      <c r="E36" s="32">
        <f t="shared" si="0"/>
        <v>96.018662200000009</v>
      </c>
      <c r="F36" s="33">
        <v>41.77</v>
      </c>
      <c r="G36" s="34">
        <f t="shared" si="1"/>
        <v>585.05985900000007</v>
      </c>
      <c r="H36" s="35">
        <v>0.02</v>
      </c>
      <c r="I36" s="36">
        <f t="shared" si="2"/>
        <v>0.28013399999999999</v>
      </c>
      <c r="J36" s="33">
        <v>81.31</v>
      </c>
      <c r="K36" s="34">
        <f t="shared" si="3"/>
        <v>2283.6320049999999</v>
      </c>
      <c r="L36" s="31">
        <v>3.13</v>
      </c>
      <c r="M36" s="32">
        <f t="shared" si="4"/>
        <v>96.947875060000001</v>
      </c>
      <c r="N36" s="33">
        <v>44.19</v>
      </c>
      <c r="O36" s="34">
        <f t="shared" si="5"/>
        <v>618.95607299999995</v>
      </c>
      <c r="P36" s="37">
        <v>0.3</v>
      </c>
      <c r="Q36" s="38"/>
      <c r="R36" s="44"/>
      <c r="S36" s="37">
        <v>2.39</v>
      </c>
      <c r="T36" s="40">
        <v>34.399000000000001</v>
      </c>
      <c r="U36" s="41">
        <v>7</v>
      </c>
      <c r="V36" s="37">
        <v>7.5759999999999996</v>
      </c>
      <c r="W36" s="37">
        <v>1.1100000000000001</v>
      </c>
      <c r="X36" s="42"/>
      <c r="Y36" s="42"/>
    </row>
    <row r="37" spans="1:25" x14ac:dyDescent="0.25">
      <c r="A37" s="28" t="s">
        <v>35</v>
      </c>
      <c r="B37" s="29">
        <v>32608</v>
      </c>
      <c r="C37" s="30"/>
      <c r="D37" s="31">
        <v>3.07</v>
      </c>
      <c r="E37" s="32">
        <f t="shared" si="0"/>
        <v>95.089449340000002</v>
      </c>
      <c r="F37" s="33">
        <v>41.42</v>
      </c>
      <c r="G37" s="34">
        <f t="shared" si="1"/>
        <v>580.15751399999999</v>
      </c>
      <c r="H37" s="35">
        <v>0</v>
      </c>
      <c r="I37" s="36">
        <f t="shared" si="2"/>
        <v>0</v>
      </c>
      <c r="J37" s="33">
        <v>78.91</v>
      </c>
      <c r="K37" s="34">
        <f t="shared" si="3"/>
        <v>2216.2268049999998</v>
      </c>
      <c r="L37" s="31">
        <v>3.13</v>
      </c>
      <c r="M37" s="32">
        <f t="shared" si="4"/>
        <v>96.947875060000001</v>
      </c>
      <c r="N37" s="33">
        <v>43.99</v>
      </c>
      <c r="O37" s="34">
        <f t="shared" si="5"/>
        <v>616.15473300000008</v>
      </c>
      <c r="P37" s="37">
        <v>0.27</v>
      </c>
      <c r="Q37" s="38"/>
      <c r="R37" s="44"/>
      <c r="S37" s="37">
        <v>2.4260000000000002</v>
      </c>
      <c r="T37" s="40">
        <v>34.384</v>
      </c>
      <c r="U37" s="41">
        <v>7.3</v>
      </c>
      <c r="V37" s="37">
        <v>7.5540000000000003</v>
      </c>
      <c r="W37" s="37">
        <v>2.09</v>
      </c>
      <c r="X37" s="42"/>
      <c r="Y37" s="42"/>
    </row>
    <row r="38" spans="1:25" x14ac:dyDescent="0.25">
      <c r="A38" s="28" t="s">
        <v>35</v>
      </c>
      <c r="B38" s="29">
        <v>32616</v>
      </c>
      <c r="C38" s="30"/>
      <c r="D38" s="31">
        <v>3.06</v>
      </c>
      <c r="E38" s="32">
        <f t="shared" si="0"/>
        <v>94.779711720000009</v>
      </c>
      <c r="F38" s="33">
        <v>41.3</v>
      </c>
      <c r="G38" s="34">
        <f t="shared" si="1"/>
        <v>578.47671000000003</v>
      </c>
      <c r="H38" s="35">
        <v>0.02</v>
      </c>
      <c r="I38" s="36">
        <f t="shared" si="2"/>
        <v>0.28013399999999999</v>
      </c>
      <c r="J38" s="33">
        <v>77.31</v>
      </c>
      <c r="K38" s="34">
        <f t="shared" si="3"/>
        <v>2171.2900049999998</v>
      </c>
      <c r="L38" s="31">
        <v>3.09</v>
      </c>
      <c r="M38" s="32">
        <f t="shared" si="4"/>
        <v>95.708924580000001</v>
      </c>
      <c r="N38" s="33">
        <v>44.14</v>
      </c>
      <c r="O38" s="34">
        <f t="shared" si="5"/>
        <v>618.25573800000006</v>
      </c>
      <c r="P38" s="37">
        <v>0.22</v>
      </c>
      <c r="Q38" s="38"/>
      <c r="R38" s="44"/>
      <c r="S38" s="37">
        <v>2.407</v>
      </c>
      <c r="T38" s="40">
        <v>34.378999999999998</v>
      </c>
      <c r="U38" s="41">
        <v>7</v>
      </c>
      <c r="V38" s="37">
        <v>7.56</v>
      </c>
      <c r="W38" s="37">
        <v>1.04</v>
      </c>
      <c r="X38" s="42"/>
      <c r="Y38" s="42"/>
    </row>
    <row r="39" spans="1:25" x14ac:dyDescent="0.25">
      <c r="A39" s="28" t="s">
        <v>35</v>
      </c>
      <c r="B39" s="29">
        <v>32622</v>
      </c>
      <c r="C39" s="30"/>
      <c r="D39" s="31">
        <v>3.03</v>
      </c>
      <c r="E39" s="32">
        <f t="shared" si="0"/>
        <v>93.850498860000002</v>
      </c>
      <c r="F39" s="33">
        <v>41.57</v>
      </c>
      <c r="G39" s="34">
        <f t="shared" si="1"/>
        <v>582.25851899999998</v>
      </c>
      <c r="H39" s="35">
        <v>0</v>
      </c>
      <c r="I39" s="36">
        <f t="shared" si="2"/>
        <v>0</v>
      </c>
      <c r="J39" s="33">
        <v>79.31</v>
      </c>
      <c r="K39" s="34">
        <f t="shared" si="3"/>
        <v>2227.4610050000001</v>
      </c>
      <c r="L39" s="31">
        <v>3.1</v>
      </c>
      <c r="M39" s="32">
        <f t="shared" si="4"/>
        <v>96.018662200000009</v>
      </c>
      <c r="N39" s="33">
        <v>44.62</v>
      </c>
      <c r="O39" s="34">
        <f t="shared" si="5"/>
        <v>624.97895399999993</v>
      </c>
      <c r="P39" s="37">
        <v>0.33</v>
      </c>
      <c r="Q39" s="38"/>
      <c r="R39" s="44"/>
      <c r="S39" s="37">
        <v>2.4209999999999998</v>
      </c>
      <c r="T39" s="40">
        <v>34.368000000000002</v>
      </c>
      <c r="U39" s="41">
        <v>7.1</v>
      </c>
      <c r="V39" s="37">
        <v>7.5419999999999998</v>
      </c>
      <c r="W39" s="37">
        <v>1.1499999999999999</v>
      </c>
      <c r="X39" s="42"/>
      <c r="Y39" s="42"/>
    </row>
    <row r="40" spans="1:25" x14ac:dyDescent="0.25">
      <c r="A40" s="28" t="s">
        <v>35</v>
      </c>
      <c r="B40" s="29">
        <v>32629</v>
      </c>
      <c r="C40" s="30"/>
      <c r="D40" s="31">
        <v>3.02</v>
      </c>
      <c r="E40" s="32">
        <f t="shared" si="0"/>
        <v>93.540761240000009</v>
      </c>
      <c r="F40" s="33">
        <v>41.92</v>
      </c>
      <c r="G40" s="34">
        <f t="shared" si="1"/>
        <v>587.16086400000006</v>
      </c>
      <c r="H40" s="35">
        <v>0</v>
      </c>
      <c r="I40" s="36">
        <f t="shared" si="2"/>
        <v>0</v>
      </c>
      <c r="J40" s="33">
        <v>84.23</v>
      </c>
      <c r="K40" s="34">
        <f t="shared" si="3"/>
        <v>2365.6416650000001</v>
      </c>
      <c r="L40" s="31">
        <v>3.09</v>
      </c>
      <c r="M40" s="32">
        <f t="shared" si="4"/>
        <v>95.708924580000001</v>
      </c>
      <c r="N40" s="33">
        <v>45.44</v>
      </c>
      <c r="O40" s="34">
        <f t="shared" si="5"/>
        <v>636.46444799999995</v>
      </c>
      <c r="P40" s="37">
        <v>2.9000000000000001E-2</v>
      </c>
      <c r="Q40" s="38"/>
      <c r="R40" s="44"/>
      <c r="S40" s="37">
        <v>2.427</v>
      </c>
      <c r="T40" s="40">
        <v>34.381</v>
      </c>
      <c r="U40" s="41">
        <v>8.4</v>
      </c>
      <c r="V40" s="37">
        <v>7.5439999999999996</v>
      </c>
      <c r="W40" s="37">
        <v>1.04</v>
      </c>
      <c r="X40" s="42"/>
      <c r="Y40" s="42"/>
    </row>
    <row r="41" spans="1:25" x14ac:dyDescent="0.25">
      <c r="A41" s="28" t="s">
        <v>35</v>
      </c>
      <c r="B41" s="29">
        <v>32636</v>
      </c>
      <c r="C41" s="30"/>
      <c r="D41" s="31">
        <v>3.09</v>
      </c>
      <c r="E41" s="32">
        <f t="shared" si="0"/>
        <v>95.708924580000001</v>
      </c>
      <c r="F41" s="33">
        <v>42.39</v>
      </c>
      <c r="G41" s="34">
        <f t="shared" si="1"/>
        <v>593.744013</v>
      </c>
      <c r="H41" s="35">
        <v>0</v>
      </c>
      <c r="I41" s="36">
        <f t="shared" si="2"/>
        <v>0</v>
      </c>
      <c r="J41" s="33">
        <v>85.8</v>
      </c>
      <c r="K41" s="34">
        <f t="shared" si="3"/>
        <v>2409.7358999999997</v>
      </c>
      <c r="L41" s="31">
        <v>3.14</v>
      </c>
      <c r="M41" s="32">
        <f t="shared" si="4"/>
        <v>97.257612680000008</v>
      </c>
      <c r="N41" s="33">
        <v>45.92</v>
      </c>
      <c r="O41" s="34">
        <f t="shared" si="5"/>
        <v>643.18766400000004</v>
      </c>
      <c r="P41" s="37">
        <v>0.25</v>
      </c>
      <c r="Q41" s="38"/>
      <c r="R41" s="44"/>
      <c r="S41" s="37">
        <v>2.4300000000000002</v>
      </c>
      <c r="T41" s="40">
        <v>34.320999999999998</v>
      </c>
      <c r="U41" s="41">
        <v>8.1999999999999993</v>
      </c>
      <c r="V41" s="37">
        <v>7.5430000000000001</v>
      </c>
      <c r="W41" s="37">
        <v>1.4</v>
      </c>
      <c r="X41" s="42"/>
      <c r="Y41" s="42"/>
    </row>
    <row r="42" spans="1:25" x14ac:dyDescent="0.25">
      <c r="A42" s="28" t="s">
        <v>35</v>
      </c>
      <c r="B42" s="29">
        <v>32643</v>
      </c>
      <c r="C42" s="30"/>
      <c r="D42" s="31">
        <v>3.09</v>
      </c>
      <c r="E42" s="32">
        <f t="shared" si="0"/>
        <v>95.708924580000001</v>
      </c>
      <c r="F42" s="33">
        <v>42.16</v>
      </c>
      <c r="G42" s="34">
        <f t="shared" si="1"/>
        <v>590.52247199999999</v>
      </c>
      <c r="H42" s="35">
        <v>0</v>
      </c>
      <c r="I42" s="36">
        <f t="shared" si="2"/>
        <v>0</v>
      </c>
      <c r="J42" s="33">
        <v>86.19</v>
      </c>
      <c r="K42" s="34">
        <f t="shared" si="3"/>
        <v>2420.689245</v>
      </c>
      <c r="L42" s="31">
        <v>3.13</v>
      </c>
      <c r="M42" s="32">
        <f t="shared" si="4"/>
        <v>96.947875060000001</v>
      </c>
      <c r="N42" s="33">
        <v>45.61</v>
      </c>
      <c r="O42" s="34">
        <f t="shared" si="5"/>
        <v>638.84558700000002</v>
      </c>
      <c r="P42" s="37">
        <v>0.24</v>
      </c>
      <c r="Q42" s="38"/>
      <c r="R42" s="44"/>
      <c r="S42" s="37">
        <v>2.419</v>
      </c>
      <c r="T42" s="40">
        <v>34.402000000000001</v>
      </c>
      <c r="U42" s="41">
        <v>6.7</v>
      </c>
      <c r="V42" s="37">
        <v>7.5410000000000004</v>
      </c>
      <c r="W42" s="37">
        <v>1.07</v>
      </c>
      <c r="X42" s="42"/>
      <c r="Y42" s="42"/>
    </row>
    <row r="43" spans="1:25" x14ac:dyDescent="0.25">
      <c r="A43" s="28" t="s">
        <v>35</v>
      </c>
      <c r="B43" s="29">
        <v>32650</v>
      </c>
      <c r="C43" s="30"/>
      <c r="D43" s="31">
        <v>3.07</v>
      </c>
      <c r="E43" s="32">
        <f t="shared" si="0"/>
        <v>95.089449340000002</v>
      </c>
      <c r="F43" s="33">
        <v>41.81</v>
      </c>
      <c r="G43" s="34">
        <f t="shared" si="1"/>
        <v>585.62012700000002</v>
      </c>
      <c r="H43" s="35">
        <v>0</v>
      </c>
      <c r="I43" s="36">
        <f t="shared" si="2"/>
        <v>0</v>
      </c>
      <c r="J43" s="33">
        <v>83.83</v>
      </c>
      <c r="K43" s="34">
        <f t="shared" si="3"/>
        <v>2354.4074649999998</v>
      </c>
      <c r="L43" s="31">
        <v>3.14</v>
      </c>
      <c r="M43" s="32">
        <f t="shared" si="4"/>
        <v>97.257612680000008</v>
      </c>
      <c r="N43" s="33">
        <v>44.44</v>
      </c>
      <c r="O43" s="34">
        <f t="shared" si="5"/>
        <v>622.45774800000004</v>
      </c>
      <c r="P43" s="37">
        <v>0.23</v>
      </c>
      <c r="Q43" s="38"/>
      <c r="R43" s="44"/>
      <c r="S43" s="37">
        <v>2.415</v>
      </c>
      <c r="T43" s="40">
        <v>34.398000000000003</v>
      </c>
      <c r="U43" s="41">
        <v>6.8</v>
      </c>
      <c r="V43" s="37">
        <v>7.5220000000000002</v>
      </c>
      <c r="W43" s="37">
        <v>1.4</v>
      </c>
      <c r="X43" s="42"/>
      <c r="Y43" s="42"/>
    </row>
    <row r="44" spans="1:25" x14ac:dyDescent="0.25">
      <c r="A44" s="28" t="s">
        <v>35</v>
      </c>
      <c r="B44" s="29">
        <v>32658</v>
      </c>
      <c r="C44" s="30"/>
      <c r="D44" s="31">
        <v>3.09</v>
      </c>
      <c r="E44" s="32">
        <f t="shared" si="0"/>
        <v>95.708924580000001</v>
      </c>
      <c r="F44" s="33">
        <v>42.39</v>
      </c>
      <c r="G44" s="34">
        <f t="shared" si="1"/>
        <v>593.744013</v>
      </c>
      <c r="H44" s="35">
        <v>0</v>
      </c>
      <c r="I44" s="36">
        <f t="shared" si="2"/>
        <v>0</v>
      </c>
      <c r="J44" s="33">
        <v>87.18</v>
      </c>
      <c r="K44" s="34">
        <f t="shared" si="3"/>
        <v>2448.4938900000002</v>
      </c>
      <c r="L44" s="31">
        <v>3.16</v>
      </c>
      <c r="M44" s="32">
        <f t="shared" si="4"/>
        <v>97.877087920000008</v>
      </c>
      <c r="N44" s="33">
        <v>44.93</v>
      </c>
      <c r="O44" s="34">
        <f t="shared" si="5"/>
        <v>629.32103100000006</v>
      </c>
      <c r="P44" s="37">
        <v>0.2</v>
      </c>
      <c r="Q44" s="38"/>
      <c r="R44" s="44"/>
      <c r="S44" s="37">
        <v>2.419</v>
      </c>
      <c r="T44" s="40">
        <v>34.406999999999996</v>
      </c>
      <c r="U44" s="41">
        <v>6.8</v>
      </c>
      <c r="V44" s="37">
        <v>7.5460000000000003</v>
      </c>
      <c r="W44" s="37">
        <v>1.07</v>
      </c>
      <c r="X44" s="42"/>
      <c r="Y44" s="42"/>
    </row>
    <row r="45" spans="1:25" x14ac:dyDescent="0.25">
      <c r="A45" s="28" t="s">
        <v>35</v>
      </c>
      <c r="B45" s="29">
        <v>32664</v>
      </c>
      <c r="C45" s="30"/>
      <c r="D45" s="31">
        <v>3.07</v>
      </c>
      <c r="E45" s="32">
        <f t="shared" si="0"/>
        <v>95.089449340000002</v>
      </c>
      <c r="F45" s="33">
        <v>42.28</v>
      </c>
      <c r="G45" s="34">
        <f t="shared" si="1"/>
        <v>592.20327600000007</v>
      </c>
      <c r="H45" s="35">
        <v>0.03</v>
      </c>
      <c r="I45" s="36">
        <f t="shared" si="2"/>
        <v>0.42020099999999999</v>
      </c>
      <c r="J45" s="33">
        <v>81.27</v>
      </c>
      <c r="K45" s="34">
        <f t="shared" si="3"/>
        <v>2282.508585</v>
      </c>
      <c r="L45" s="31">
        <v>3.12</v>
      </c>
      <c r="M45" s="32">
        <f t="shared" si="4"/>
        <v>96.638137440000008</v>
      </c>
      <c r="N45" s="33">
        <v>45</v>
      </c>
      <c r="O45" s="34">
        <f t="shared" si="5"/>
        <v>630.30150000000003</v>
      </c>
      <c r="P45" s="37">
        <v>0.25</v>
      </c>
      <c r="Q45" s="38"/>
      <c r="R45" s="44"/>
      <c r="S45" s="37">
        <v>2.4289999999999998</v>
      </c>
      <c r="T45" s="40">
        <v>34.396999999999998</v>
      </c>
      <c r="U45" s="41">
        <v>7.2</v>
      </c>
      <c r="V45" s="37">
        <v>7.5549999999999997</v>
      </c>
      <c r="W45" s="37">
        <v>1.0900000000000001</v>
      </c>
      <c r="X45" s="42"/>
      <c r="Y45" s="42"/>
    </row>
    <row r="46" spans="1:25" x14ac:dyDescent="0.25">
      <c r="A46" s="28" t="s">
        <v>35</v>
      </c>
      <c r="B46" s="29">
        <v>32672</v>
      </c>
      <c r="C46" s="30"/>
      <c r="D46" s="31">
        <v>3.06</v>
      </c>
      <c r="E46" s="32">
        <f t="shared" si="0"/>
        <v>94.779711720000009</v>
      </c>
      <c r="F46" s="33">
        <v>40.98</v>
      </c>
      <c r="G46" s="34">
        <f t="shared" si="1"/>
        <v>573.99456599999996</v>
      </c>
      <c r="H46" s="35">
        <v>0</v>
      </c>
      <c r="I46" s="36">
        <f t="shared" si="2"/>
        <v>0</v>
      </c>
      <c r="J46" s="33">
        <v>87.18</v>
      </c>
      <c r="K46" s="34">
        <f t="shared" si="3"/>
        <v>2448.4938900000002</v>
      </c>
      <c r="L46" s="31">
        <v>3.13</v>
      </c>
      <c r="M46" s="32">
        <f t="shared" si="4"/>
        <v>96.947875060000001</v>
      </c>
      <c r="N46" s="33">
        <v>45.33</v>
      </c>
      <c r="O46" s="34">
        <f t="shared" si="5"/>
        <v>634.92371100000003</v>
      </c>
      <c r="P46" s="37">
        <v>0.2</v>
      </c>
      <c r="Q46" s="38"/>
      <c r="R46" s="44"/>
      <c r="S46" s="37">
        <v>2.4300000000000002</v>
      </c>
      <c r="T46" s="40">
        <v>34.411000000000001</v>
      </c>
      <c r="U46" s="41">
        <v>7.4</v>
      </c>
      <c r="V46" s="37">
        <v>7.5709999999999997</v>
      </c>
      <c r="W46" s="37">
        <v>1.1000000000000001</v>
      </c>
      <c r="X46" s="42"/>
      <c r="Y46" s="42"/>
    </row>
    <row r="47" spans="1:25" x14ac:dyDescent="0.25">
      <c r="A47" s="28" t="s">
        <v>35</v>
      </c>
      <c r="B47" s="29">
        <v>32678</v>
      </c>
      <c r="C47" s="30"/>
      <c r="D47" s="31">
        <v>3.1</v>
      </c>
      <c r="E47" s="32">
        <f t="shared" si="0"/>
        <v>96.018662200000009</v>
      </c>
      <c r="F47" s="33">
        <v>42.39</v>
      </c>
      <c r="G47" s="34">
        <f t="shared" si="1"/>
        <v>593.744013</v>
      </c>
      <c r="H47" s="35">
        <v>0</v>
      </c>
      <c r="I47" s="36">
        <f t="shared" si="2"/>
        <v>0</v>
      </c>
      <c r="J47" s="33">
        <v>87.18</v>
      </c>
      <c r="K47" s="34">
        <f t="shared" si="3"/>
        <v>2448.4938900000002</v>
      </c>
      <c r="L47" s="31">
        <v>3.2</v>
      </c>
      <c r="M47" s="32">
        <f t="shared" si="4"/>
        <v>99.116038400000008</v>
      </c>
      <c r="N47" s="33">
        <v>45.37</v>
      </c>
      <c r="O47" s="34">
        <f t="shared" si="5"/>
        <v>635.48397899999998</v>
      </c>
      <c r="P47" s="37">
        <v>0.26</v>
      </c>
      <c r="Q47" s="38"/>
      <c r="R47" s="44"/>
      <c r="S47" s="37">
        <v>2.4380000000000002</v>
      </c>
      <c r="T47" s="40">
        <v>34.420999999999999</v>
      </c>
      <c r="U47" s="41">
        <v>7.1</v>
      </c>
      <c r="V47" s="37">
        <v>7.5830000000000002</v>
      </c>
      <c r="W47" s="37">
        <v>1.1599999999999999</v>
      </c>
      <c r="X47" s="42"/>
      <c r="Y47" s="42"/>
    </row>
    <row r="48" spans="1:25" ht="15.75" thickBot="1" x14ac:dyDescent="0.3">
      <c r="A48" s="45" t="s">
        <v>35</v>
      </c>
      <c r="B48" s="46">
        <v>32685</v>
      </c>
      <c r="C48" s="47"/>
      <c r="D48" s="48">
        <v>3.07</v>
      </c>
      <c r="E48" s="49">
        <f t="shared" si="0"/>
        <v>95.089449340000002</v>
      </c>
      <c r="F48" s="50">
        <v>41.69</v>
      </c>
      <c r="G48" s="51">
        <f t="shared" si="1"/>
        <v>583.93932299999994</v>
      </c>
      <c r="H48" s="52">
        <v>0</v>
      </c>
      <c r="I48" s="53">
        <f t="shared" si="2"/>
        <v>0</v>
      </c>
      <c r="J48" s="50">
        <v>83.24</v>
      </c>
      <c r="K48" s="51">
        <f t="shared" si="3"/>
        <v>2337.8370199999999</v>
      </c>
      <c r="L48" s="48">
        <v>3.16</v>
      </c>
      <c r="M48" s="49">
        <f t="shared" si="4"/>
        <v>97.877087920000008</v>
      </c>
      <c r="N48" s="50">
        <v>44.64</v>
      </c>
      <c r="O48" s="51">
        <f t="shared" si="5"/>
        <v>625.25908800000002</v>
      </c>
      <c r="P48" s="54">
        <v>0.27</v>
      </c>
      <c r="Q48" s="55"/>
      <c r="R48" s="56"/>
      <c r="S48" s="54">
        <v>2.427</v>
      </c>
      <c r="T48" s="57"/>
      <c r="U48" s="58">
        <v>7.2</v>
      </c>
      <c r="V48" s="54"/>
      <c r="W48" s="54">
        <v>1.1000000000000001</v>
      </c>
      <c r="X48" s="59"/>
      <c r="Y48" s="59"/>
    </row>
    <row r="49" spans="1:25" x14ac:dyDescent="0.25">
      <c r="A49" s="28" t="s">
        <v>35</v>
      </c>
      <c r="B49" s="29">
        <v>32692</v>
      </c>
      <c r="C49" s="30"/>
      <c r="D49" s="31">
        <v>3.06</v>
      </c>
      <c r="E49" s="32">
        <f t="shared" si="0"/>
        <v>94.779711720000009</v>
      </c>
      <c r="F49" s="33">
        <v>41.6</v>
      </c>
      <c r="G49" s="34">
        <f t="shared" si="1"/>
        <v>582.67872</v>
      </c>
      <c r="H49" s="35">
        <v>0</v>
      </c>
      <c r="I49" s="36">
        <f t="shared" si="2"/>
        <v>0</v>
      </c>
      <c r="J49" s="33">
        <v>84.24</v>
      </c>
      <c r="K49" s="34">
        <f t="shared" si="3"/>
        <v>2365.9225199999996</v>
      </c>
      <c r="L49" s="31">
        <v>3.06</v>
      </c>
      <c r="M49" s="32">
        <f t="shared" si="4"/>
        <v>94.779711720000009</v>
      </c>
      <c r="N49" s="33">
        <v>44.45</v>
      </c>
      <c r="O49" s="34">
        <f t="shared" si="5"/>
        <v>622.59781500000008</v>
      </c>
      <c r="P49" s="37">
        <v>0.23</v>
      </c>
      <c r="Q49" s="38"/>
      <c r="R49" s="44"/>
      <c r="S49" s="37">
        <v>2.4039999999999999</v>
      </c>
      <c r="T49" s="40">
        <v>34.409999999999997</v>
      </c>
      <c r="U49" s="41">
        <v>7.1</v>
      </c>
      <c r="V49" s="37"/>
      <c r="W49" s="37">
        <v>1.0900000000000001</v>
      </c>
      <c r="X49" s="42"/>
      <c r="Y49" s="42"/>
    </row>
    <row r="50" spans="1:25" x14ac:dyDescent="0.25">
      <c r="A50" s="28" t="s">
        <v>35</v>
      </c>
      <c r="B50" s="29">
        <v>32699</v>
      </c>
      <c r="C50" s="30"/>
      <c r="D50" s="31">
        <v>3.1</v>
      </c>
      <c r="E50" s="32">
        <f t="shared" si="0"/>
        <v>96.018662200000009</v>
      </c>
      <c r="F50" s="33">
        <v>41.81</v>
      </c>
      <c r="G50" s="34">
        <f t="shared" si="1"/>
        <v>585.62012700000002</v>
      </c>
      <c r="H50" s="35">
        <v>0.03</v>
      </c>
      <c r="I50" s="36">
        <f t="shared" si="2"/>
        <v>0.42020099999999999</v>
      </c>
      <c r="J50" s="33">
        <v>87.67</v>
      </c>
      <c r="K50" s="34">
        <f t="shared" si="3"/>
        <v>2462.2557849999998</v>
      </c>
      <c r="L50" s="31">
        <v>3.11</v>
      </c>
      <c r="M50" s="32">
        <f t="shared" si="4"/>
        <v>96.328399820000001</v>
      </c>
      <c r="N50" s="33">
        <v>45.15</v>
      </c>
      <c r="O50" s="34">
        <f t="shared" si="5"/>
        <v>632.40250500000002</v>
      </c>
      <c r="P50" s="37">
        <v>0.24</v>
      </c>
      <c r="Q50" s="38"/>
      <c r="R50" s="44"/>
      <c r="S50" s="37">
        <v>2.391</v>
      </c>
      <c r="T50" s="40">
        <v>34.418999999999997</v>
      </c>
      <c r="U50" s="41">
        <v>7.8</v>
      </c>
      <c r="V50" s="37"/>
      <c r="W50" s="37">
        <v>1.04</v>
      </c>
      <c r="X50" s="42"/>
      <c r="Y50" s="42"/>
    </row>
    <row r="51" spans="1:25" x14ac:dyDescent="0.25">
      <c r="A51" s="28" t="s">
        <v>35</v>
      </c>
      <c r="B51" s="29">
        <v>32706</v>
      </c>
      <c r="C51" s="30"/>
      <c r="D51" s="31">
        <v>3.1</v>
      </c>
      <c r="E51" s="32">
        <f t="shared" si="0"/>
        <v>96.018662200000009</v>
      </c>
      <c r="F51" s="33">
        <v>41.17</v>
      </c>
      <c r="G51" s="34">
        <f t="shared" si="1"/>
        <v>576.65583900000001</v>
      </c>
      <c r="H51" s="35">
        <v>0.03</v>
      </c>
      <c r="I51" s="36">
        <f t="shared" si="2"/>
        <v>0.42020099999999999</v>
      </c>
      <c r="J51" s="33">
        <v>88.05</v>
      </c>
      <c r="K51" s="34">
        <f t="shared" si="3"/>
        <v>2472.9282749999998</v>
      </c>
      <c r="L51" s="31">
        <v>3.16</v>
      </c>
      <c r="M51" s="32">
        <f t="shared" si="4"/>
        <v>97.877087920000008</v>
      </c>
      <c r="N51" s="33">
        <v>44.67</v>
      </c>
      <c r="O51" s="34">
        <f t="shared" si="5"/>
        <v>625.67928900000004</v>
      </c>
      <c r="P51" s="37">
        <v>0.27</v>
      </c>
      <c r="Q51" s="38"/>
      <c r="R51" s="44"/>
      <c r="S51" s="37">
        <v>2.3839999999999999</v>
      </c>
      <c r="T51" s="40">
        <v>34.429000000000002</v>
      </c>
      <c r="U51" s="41">
        <v>7.4</v>
      </c>
      <c r="V51" s="37"/>
      <c r="W51" s="37">
        <v>1.0900000000000001</v>
      </c>
      <c r="X51" s="42"/>
      <c r="Y51" s="42"/>
    </row>
    <row r="52" spans="1:25" x14ac:dyDescent="0.25">
      <c r="A52" s="28" t="s">
        <v>35</v>
      </c>
      <c r="B52" s="29">
        <v>32713</v>
      </c>
      <c r="C52" s="30"/>
      <c r="D52" s="31">
        <v>3.1</v>
      </c>
      <c r="E52" s="32">
        <f t="shared" si="0"/>
        <v>96.018662200000009</v>
      </c>
      <c r="F52" s="33">
        <v>41.17</v>
      </c>
      <c r="G52" s="34">
        <f t="shared" si="1"/>
        <v>576.65583900000001</v>
      </c>
      <c r="H52" s="35">
        <v>0</v>
      </c>
      <c r="I52" s="36">
        <f t="shared" si="2"/>
        <v>0</v>
      </c>
      <c r="J52" s="33">
        <v>82.34</v>
      </c>
      <c r="K52" s="34">
        <f t="shared" si="3"/>
        <v>2312.56007</v>
      </c>
      <c r="L52" s="31">
        <v>3.14</v>
      </c>
      <c r="M52" s="32">
        <f t="shared" si="4"/>
        <v>97.257612680000008</v>
      </c>
      <c r="N52" s="33">
        <v>44.34</v>
      </c>
      <c r="O52" s="34">
        <f t="shared" si="5"/>
        <v>621.05707800000005</v>
      </c>
      <c r="P52" s="37">
        <v>0.26</v>
      </c>
      <c r="Q52" s="38"/>
      <c r="R52" s="44"/>
      <c r="S52" s="37">
        <v>2.391</v>
      </c>
      <c r="T52" s="40">
        <v>34.392000000000003</v>
      </c>
      <c r="U52" s="41">
        <v>7.4</v>
      </c>
      <c r="V52" s="37">
        <v>7.54</v>
      </c>
      <c r="W52" s="37">
        <v>1.04</v>
      </c>
      <c r="X52" s="42"/>
      <c r="Y52" s="42"/>
    </row>
    <row r="53" spans="1:25" x14ac:dyDescent="0.25">
      <c r="A53" s="28" t="s">
        <v>35</v>
      </c>
      <c r="B53" s="29">
        <v>32721</v>
      </c>
      <c r="C53" s="30"/>
      <c r="D53" s="31">
        <v>3.17</v>
      </c>
      <c r="E53" s="32">
        <f t="shared" si="0"/>
        <v>98.186825540000001</v>
      </c>
      <c r="F53" s="33">
        <v>42.24</v>
      </c>
      <c r="G53" s="34">
        <f t="shared" si="1"/>
        <v>591.64300800000001</v>
      </c>
      <c r="H53" s="35">
        <v>0.03</v>
      </c>
      <c r="I53" s="36">
        <f t="shared" si="2"/>
        <v>0.42020099999999999</v>
      </c>
      <c r="J53" s="33">
        <v>89</v>
      </c>
      <c r="K53" s="34">
        <f t="shared" si="3"/>
        <v>2499.6095</v>
      </c>
      <c r="L53" s="31">
        <v>3.17</v>
      </c>
      <c r="M53" s="32">
        <f t="shared" si="4"/>
        <v>98.186825540000001</v>
      </c>
      <c r="N53" s="33">
        <v>44.89</v>
      </c>
      <c r="O53" s="34">
        <f t="shared" si="5"/>
        <v>628.760763</v>
      </c>
      <c r="P53" s="37">
        <v>0.24</v>
      </c>
      <c r="Q53" s="38"/>
      <c r="R53" s="44"/>
      <c r="S53" s="37">
        <v>2.3820000000000001</v>
      </c>
      <c r="T53" s="40">
        <v>34.43</v>
      </c>
      <c r="U53" s="41">
        <v>7.2</v>
      </c>
      <c r="V53" s="37">
        <v>7.5339999999999998</v>
      </c>
      <c r="W53" s="37">
        <v>1.05</v>
      </c>
      <c r="X53" s="42"/>
      <c r="Y53" s="42"/>
    </row>
    <row r="54" spans="1:25" x14ac:dyDescent="0.25">
      <c r="A54" s="28" t="s">
        <v>35</v>
      </c>
      <c r="B54" s="29">
        <v>32727</v>
      </c>
      <c r="C54" s="30"/>
      <c r="D54" s="31">
        <v>3.08</v>
      </c>
      <c r="E54" s="32">
        <f t="shared" si="0"/>
        <v>95.399186960000009</v>
      </c>
      <c r="F54" s="33">
        <v>40.909999999999997</v>
      </c>
      <c r="G54" s="34">
        <f t="shared" si="1"/>
        <v>573.01409699999999</v>
      </c>
      <c r="H54" s="35">
        <v>0.06</v>
      </c>
      <c r="I54" s="36">
        <f t="shared" si="2"/>
        <v>0.84040199999999998</v>
      </c>
      <c r="J54" s="33">
        <v>83.58</v>
      </c>
      <c r="K54" s="34">
        <f t="shared" si="3"/>
        <v>2347.38609</v>
      </c>
      <c r="L54" s="31">
        <v>3.13</v>
      </c>
      <c r="M54" s="32">
        <f t="shared" si="4"/>
        <v>96.947875060000001</v>
      </c>
      <c r="N54" s="33">
        <v>44.39</v>
      </c>
      <c r="O54" s="34">
        <f t="shared" si="5"/>
        <v>621.75741300000004</v>
      </c>
      <c r="P54" s="37">
        <v>0.28999999999999998</v>
      </c>
      <c r="Q54" s="38"/>
      <c r="R54" s="44"/>
      <c r="S54" s="37">
        <v>2.3929999999999998</v>
      </c>
      <c r="T54" s="40">
        <v>34.383000000000003</v>
      </c>
      <c r="U54" s="41">
        <v>7.5</v>
      </c>
      <c r="V54" s="37">
        <v>7.5250000000000004</v>
      </c>
      <c r="W54" s="37">
        <v>0.97</v>
      </c>
      <c r="X54" s="42"/>
      <c r="Y54" s="42"/>
    </row>
    <row r="55" spans="1:25" x14ac:dyDescent="0.25">
      <c r="A55" s="28" t="s">
        <v>35</v>
      </c>
      <c r="B55" s="29">
        <v>32734</v>
      </c>
      <c r="C55" s="30"/>
      <c r="D55" s="31">
        <v>3.09</v>
      </c>
      <c r="E55" s="32">
        <f t="shared" si="0"/>
        <v>95.708924580000001</v>
      </c>
      <c r="F55" s="33">
        <v>41.28</v>
      </c>
      <c r="G55" s="34">
        <f t="shared" si="1"/>
        <v>578.19657600000005</v>
      </c>
      <c r="H55" s="35">
        <v>0.05</v>
      </c>
      <c r="I55" s="36">
        <f t="shared" si="2"/>
        <v>0.70033500000000004</v>
      </c>
      <c r="J55" s="33">
        <v>81.96</v>
      </c>
      <c r="K55" s="34">
        <f t="shared" si="3"/>
        <v>2301.8875799999996</v>
      </c>
      <c r="L55" s="31">
        <v>3.14</v>
      </c>
      <c r="M55" s="32">
        <f t="shared" si="4"/>
        <v>97.257612680000008</v>
      </c>
      <c r="N55" s="33">
        <v>44.5</v>
      </c>
      <c r="O55" s="34">
        <f t="shared" si="5"/>
        <v>623.29814999999996</v>
      </c>
      <c r="P55" s="37">
        <v>0.27</v>
      </c>
      <c r="Q55" s="38"/>
      <c r="R55" s="44"/>
      <c r="S55" s="37">
        <v>2.387</v>
      </c>
      <c r="T55" s="40">
        <v>34.384999999999998</v>
      </c>
      <c r="U55" s="41">
        <v>7.4</v>
      </c>
      <c r="V55" s="37">
        <v>7.5529999999999999</v>
      </c>
      <c r="W55" s="37">
        <v>0.93</v>
      </c>
      <c r="X55" s="42"/>
      <c r="Y55" s="42"/>
    </row>
    <row r="56" spans="1:25" x14ac:dyDescent="0.25">
      <c r="A56" s="28" t="s">
        <v>35</v>
      </c>
      <c r="B56" s="29">
        <v>32741</v>
      </c>
      <c r="C56" s="30"/>
      <c r="D56" s="31">
        <v>3.11</v>
      </c>
      <c r="E56" s="32">
        <f t="shared" si="0"/>
        <v>96.328399820000001</v>
      </c>
      <c r="F56" s="33">
        <v>41.81</v>
      </c>
      <c r="G56" s="34">
        <f t="shared" si="1"/>
        <v>585.62012700000002</v>
      </c>
      <c r="H56" s="35">
        <v>0.03</v>
      </c>
      <c r="I56" s="36">
        <f t="shared" si="2"/>
        <v>0.42020099999999999</v>
      </c>
      <c r="J56" s="33">
        <v>84.24</v>
      </c>
      <c r="K56" s="34">
        <f t="shared" si="3"/>
        <v>2365.9225199999996</v>
      </c>
      <c r="L56" s="31">
        <v>3.14</v>
      </c>
      <c r="M56" s="32">
        <f t="shared" si="4"/>
        <v>97.257612680000008</v>
      </c>
      <c r="N56" s="33">
        <v>44.61</v>
      </c>
      <c r="O56" s="34">
        <f t="shared" si="5"/>
        <v>624.838887</v>
      </c>
      <c r="P56" s="37">
        <v>0.27</v>
      </c>
      <c r="Q56" s="38"/>
      <c r="R56" s="44"/>
      <c r="S56" s="37">
        <v>2.39</v>
      </c>
      <c r="T56" s="40">
        <v>34.398000000000003</v>
      </c>
      <c r="U56" s="41"/>
      <c r="V56" s="37">
        <v>7.53</v>
      </c>
      <c r="W56" s="37">
        <v>0.9</v>
      </c>
      <c r="X56" s="42"/>
      <c r="Y56" s="42"/>
    </row>
    <row r="57" spans="1:25" x14ac:dyDescent="0.25">
      <c r="A57" s="28" t="s">
        <v>35</v>
      </c>
      <c r="B57" s="29">
        <v>32751</v>
      </c>
      <c r="C57" s="30"/>
      <c r="D57" s="31">
        <v>2.99</v>
      </c>
      <c r="E57" s="32">
        <f t="shared" si="0"/>
        <v>92.611548380000002</v>
      </c>
      <c r="F57" s="33">
        <v>41.1</v>
      </c>
      <c r="G57" s="34">
        <f t="shared" si="1"/>
        <v>575.67537000000004</v>
      </c>
      <c r="H57" s="35">
        <v>0.03</v>
      </c>
      <c r="I57" s="36">
        <f t="shared" si="2"/>
        <v>0.42020099999999999</v>
      </c>
      <c r="J57" s="33">
        <v>78.92</v>
      </c>
      <c r="K57" s="34">
        <f t="shared" si="3"/>
        <v>2216.5076600000002</v>
      </c>
      <c r="L57" s="31">
        <v>3.07</v>
      </c>
      <c r="M57" s="32">
        <f t="shared" si="4"/>
        <v>95.089449340000002</v>
      </c>
      <c r="N57" s="33">
        <v>43.05</v>
      </c>
      <c r="O57" s="34">
        <f t="shared" si="5"/>
        <v>602.98843499999998</v>
      </c>
      <c r="P57" s="37">
        <v>0.26</v>
      </c>
      <c r="Q57" s="38"/>
      <c r="R57" s="44"/>
      <c r="S57" s="37">
        <v>2.37</v>
      </c>
      <c r="T57" s="40">
        <v>34.372999999999998</v>
      </c>
      <c r="U57" s="41"/>
      <c r="V57" s="37">
        <v>7.5380000000000003</v>
      </c>
      <c r="W57" s="37">
        <v>0.97</v>
      </c>
      <c r="X57" s="42"/>
      <c r="Y57" s="42"/>
    </row>
    <row r="58" spans="1:25" x14ac:dyDescent="0.25">
      <c r="A58" s="28" t="s">
        <v>35</v>
      </c>
      <c r="B58" s="29">
        <v>32756</v>
      </c>
      <c r="C58" s="30"/>
      <c r="D58" s="31">
        <v>2.99</v>
      </c>
      <c r="E58" s="32">
        <f t="shared" si="0"/>
        <v>92.611548380000002</v>
      </c>
      <c r="F58" s="33">
        <v>40.99</v>
      </c>
      <c r="G58" s="34">
        <f t="shared" si="1"/>
        <v>574.13463300000001</v>
      </c>
      <c r="H58" s="35">
        <v>0.03</v>
      </c>
      <c r="I58" s="36">
        <f t="shared" si="2"/>
        <v>0.42020099999999999</v>
      </c>
      <c r="J58" s="33">
        <v>76.48</v>
      </c>
      <c r="K58" s="34">
        <f t="shared" si="3"/>
        <v>2147.9790400000002</v>
      </c>
      <c r="L58" s="31">
        <v>3.06</v>
      </c>
      <c r="M58" s="32">
        <f t="shared" si="4"/>
        <v>94.779711720000009</v>
      </c>
      <c r="N58" s="33">
        <v>43.3</v>
      </c>
      <c r="O58" s="34">
        <f t="shared" si="5"/>
        <v>606.49010999999996</v>
      </c>
      <c r="P58" s="37">
        <v>0.3</v>
      </c>
      <c r="Q58" s="38"/>
      <c r="R58" s="44"/>
      <c r="S58" s="37">
        <v>2.3889999999999998</v>
      </c>
      <c r="T58" s="40">
        <v>34.372999999999998</v>
      </c>
      <c r="U58" s="41">
        <v>7.9</v>
      </c>
      <c r="V58" s="37">
        <v>7.5590000000000002</v>
      </c>
      <c r="W58" s="37">
        <v>0.93</v>
      </c>
      <c r="X58" s="42"/>
      <c r="Y58" s="42"/>
    </row>
    <row r="59" spans="1:25" x14ac:dyDescent="0.25">
      <c r="A59" s="28" t="s">
        <v>35</v>
      </c>
      <c r="B59" s="29">
        <v>32762</v>
      </c>
      <c r="C59" s="30"/>
      <c r="D59" s="31">
        <v>2.96</v>
      </c>
      <c r="E59" s="32">
        <f t="shared" si="0"/>
        <v>91.682335519999995</v>
      </c>
      <c r="F59" s="33">
        <v>40.659999999999997</v>
      </c>
      <c r="G59" s="34">
        <f t="shared" si="1"/>
        <v>569.51242200000002</v>
      </c>
      <c r="H59" s="35">
        <v>0.05</v>
      </c>
      <c r="I59" s="36">
        <f t="shared" si="2"/>
        <v>0.70033500000000004</v>
      </c>
      <c r="J59" s="33">
        <v>77.900000000000006</v>
      </c>
      <c r="K59" s="34">
        <f t="shared" si="3"/>
        <v>2187.8604500000001</v>
      </c>
      <c r="L59" s="31">
        <v>3</v>
      </c>
      <c r="M59" s="32">
        <f t="shared" si="4"/>
        <v>92.921286000000009</v>
      </c>
      <c r="N59" s="33">
        <v>44.39</v>
      </c>
      <c r="O59" s="34">
        <f t="shared" si="5"/>
        <v>621.75741300000004</v>
      </c>
      <c r="P59" s="37">
        <v>0.24</v>
      </c>
      <c r="Q59" s="38"/>
      <c r="R59" s="44"/>
      <c r="S59" s="37">
        <v>2.3690000000000002</v>
      </c>
      <c r="T59" s="40">
        <v>34.378</v>
      </c>
      <c r="U59" s="41">
        <v>7.6</v>
      </c>
      <c r="V59" s="37">
        <v>7.548</v>
      </c>
      <c r="W59" s="37">
        <v>1.1000000000000001</v>
      </c>
      <c r="X59" s="42"/>
      <c r="Y59" s="42"/>
    </row>
    <row r="60" spans="1:25" x14ac:dyDescent="0.25">
      <c r="A60" s="28" t="s">
        <v>35</v>
      </c>
      <c r="B60" s="29">
        <v>32770</v>
      </c>
      <c r="C60" s="30"/>
      <c r="D60" s="31">
        <v>3.03</v>
      </c>
      <c r="E60" s="32">
        <f t="shared" si="0"/>
        <v>93.850498860000002</v>
      </c>
      <c r="F60" s="33">
        <v>41.21</v>
      </c>
      <c r="G60" s="34">
        <f t="shared" si="1"/>
        <v>577.21610700000008</v>
      </c>
      <c r="H60" s="35">
        <v>0.03</v>
      </c>
      <c r="I60" s="36">
        <f t="shared" si="2"/>
        <v>0.42020099999999999</v>
      </c>
      <c r="J60" s="33">
        <v>81.97</v>
      </c>
      <c r="K60" s="34">
        <f t="shared" si="3"/>
        <v>2302.168435</v>
      </c>
      <c r="L60" s="31">
        <v>3.1</v>
      </c>
      <c r="M60" s="32">
        <f t="shared" si="4"/>
        <v>96.018662200000009</v>
      </c>
      <c r="N60" s="33">
        <v>45.16</v>
      </c>
      <c r="O60" s="34">
        <f t="shared" si="5"/>
        <v>632.54257199999995</v>
      </c>
      <c r="P60" s="37">
        <v>0.32</v>
      </c>
      <c r="Q60" s="38"/>
      <c r="R60" s="44"/>
      <c r="S60" s="37">
        <v>2.3690000000000002</v>
      </c>
      <c r="T60" s="40">
        <v>34.393999999999998</v>
      </c>
      <c r="U60" s="41">
        <v>7.7</v>
      </c>
      <c r="V60" s="37">
        <v>7.5490000000000004</v>
      </c>
      <c r="W60" s="37">
        <v>1.1299999999999999</v>
      </c>
      <c r="X60" s="42"/>
      <c r="Y60" s="42"/>
    </row>
    <row r="61" spans="1:25" x14ac:dyDescent="0.25">
      <c r="A61" s="28" t="s">
        <v>35</v>
      </c>
      <c r="B61" s="29">
        <v>32778</v>
      </c>
      <c r="C61" s="30"/>
      <c r="D61" s="31">
        <v>3.06</v>
      </c>
      <c r="E61" s="32">
        <f t="shared" si="0"/>
        <v>94.779711720000009</v>
      </c>
      <c r="F61" s="33">
        <v>41.75</v>
      </c>
      <c r="G61" s="34">
        <f t="shared" si="1"/>
        <v>584.77972499999998</v>
      </c>
      <c r="H61" s="35">
        <v>0.05</v>
      </c>
      <c r="I61" s="36">
        <f t="shared" si="2"/>
        <v>0.70033500000000004</v>
      </c>
      <c r="J61" s="33">
        <v>84.62</v>
      </c>
      <c r="K61" s="34">
        <f t="shared" si="3"/>
        <v>2376.59501</v>
      </c>
      <c r="L61" s="31">
        <v>3.08</v>
      </c>
      <c r="M61" s="32">
        <f t="shared" si="4"/>
        <v>95.399186960000009</v>
      </c>
      <c r="N61" s="33">
        <v>44.77</v>
      </c>
      <c r="O61" s="34">
        <f t="shared" si="5"/>
        <v>627.07995900000003</v>
      </c>
      <c r="P61" s="37">
        <v>0.28000000000000003</v>
      </c>
      <c r="Q61" s="38"/>
      <c r="R61" s="44"/>
      <c r="S61" s="37">
        <v>2.371</v>
      </c>
      <c r="T61" s="40">
        <v>34.412999999999997</v>
      </c>
      <c r="U61" s="41">
        <v>7.7</v>
      </c>
      <c r="V61" s="37">
        <v>7.5819999999999999</v>
      </c>
      <c r="W61" s="37">
        <v>1.0900000000000001</v>
      </c>
      <c r="X61" s="42"/>
      <c r="Y61" s="42"/>
    </row>
    <row r="62" spans="1:25" x14ac:dyDescent="0.25">
      <c r="A62" s="28" t="s">
        <v>35</v>
      </c>
      <c r="B62" s="29">
        <v>32784</v>
      </c>
      <c r="C62" s="30"/>
      <c r="D62" s="31">
        <v>3.04</v>
      </c>
      <c r="E62" s="32">
        <f t="shared" si="0"/>
        <v>94.160236480000009</v>
      </c>
      <c r="F62" s="33">
        <v>42.08</v>
      </c>
      <c r="G62" s="34">
        <f t="shared" si="1"/>
        <v>589.40193599999998</v>
      </c>
      <c r="H62" s="35">
        <v>0.05</v>
      </c>
      <c r="I62" s="36">
        <f t="shared" si="2"/>
        <v>0.70033500000000004</v>
      </c>
      <c r="J62" s="33">
        <v>84.62</v>
      </c>
      <c r="K62" s="34">
        <f t="shared" si="3"/>
        <v>2376.59501</v>
      </c>
      <c r="L62" s="31">
        <v>3.06</v>
      </c>
      <c r="M62" s="32">
        <f t="shared" si="4"/>
        <v>94.779711720000009</v>
      </c>
      <c r="N62" s="33">
        <v>43.42</v>
      </c>
      <c r="O62" s="34">
        <f t="shared" si="5"/>
        <v>608.17091400000004</v>
      </c>
      <c r="P62" s="37">
        <v>0.27</v>
      </c>
      <c r="Q62" s="38"/>
      <c r="R62" s="44"/>
      <c r="S62" s="37">
        <v>2.367</v>
      </c>
      <c r="T62" s="40">
        <v>34.411999999999999</v>
      </c>
      <c r="U62" s="41">
        <v>7.9</v>
      </c>
      <c r="V62" s="37">
        <v>7.5519999999999996</v>
      </c>
      <c r="W62" s="37">
        <v>1.27</v>
      </c>
      <c r="X62" s="42"/>
      <c r="Y62" s="42"/>
    </row>
    <row r="63" spans="1:25" x14ac:dyDescent="0.25">
      <c r="A63" s="28" t="s">
        <v>35</v>
      </c>
      <c r="B63" s="29">
        <v>32790</v>
      </c>
      <c r="C63" s="30"/>
      <c r="D63" s="31">
        <v>3.03</v>
      </c>
      <c r="E63" s="32">
        <f t="shared" si="0"/>
        <v>93.850498860000002</v>
      </c>
      <c r="F63" s="33">
        <v>41.86</v>
      </c>
      <c r="G63" s="34">
        <f t="shared" si="1"/>
        <v>586.32046200000002</v>
      </c>
      <c r="H63" s="35">
        <v>0.03</v>
      </c>
      <c r="I63" s="36">
        <f t="shared" si="2"/>
        <v>0.42020099999999999</v>
      </c>
      <c r="J63" s="33">
        <v>80.95</v>
      </c>
      <c r="K63" s="34">
        <f t="shared" si="3"/>
        <v>2273.521225</v>
      </c>
      <c r="L63" s="31">
        <v>3.03</v>
      </c>
      <c r="M63" s="32">
        <f t="shared" si="4"/>
        <v>93.850498860000002</v>
      </c>
      <c r="N63" s="33">
        <v>43.1</v>
      </c>
      <c r="O63" s="34">
        <f t="shared" si="5"/>
        <v>603.68877000000009</v>
      </c>
      <c r="P63" s="37">
        <v>0.24</v>
      </c>
      <c r="Q63" s="38"/>
      <c r="R63" s="44"/>
      <c r="S63" s="37">
        <v>2.3690000000000002</v>
      </c>
      <c r="T63" s="40">
        <v>34.387999999999998</v>
      </c>
      <c r="U63" s="41">
        <v>7.8</v>
      </c>
      <c r="V63" s="37">
        <v>7.5869999999999997</v>
      </c>
      <c r="W63" s="37">
        <v>1.0900000000000001</v>
      </c>
      <c r="X63" s="42"/>
      <c r="Y63" s="42"/>
    </row>
    <row r="64" spans="1:25" x14ac:dyDescent="0.25">
      <c r="A64" s="28" t="s">
        <v>35</v>
      </c>
      <c r="B64" s="29">
        <v>32797</v>
      </c>
      <c r="C64" s="30"/>
      <c r="D64" s="31">
        <v>3.11</v>
      </c>
      <c r="E64" s="32">
        <f t="shared" si="0"/>
        <v>96.328399820000001</v>
      </c>
      <c r="F64" s="33">
        <v>42.95</v>
      </c>
      <c r="G64" s="34">
        <f t="shared" si="1"/>
        <v>601.5877650000001</v>
      </c>
      <c r="H64" s="35">
        <v>0.03</v>
      </c>
      <c r="I64" s="36">
        <f t="shared" si="2"/>
        <v>0.42020099999999999</v>
      </c>
      <c r="J64" s="33">
        <v>87.67</v>
      </c>
      <c r="K64" s="34">
        <f t="shared" si="3"/>
        <v>2462.2557849999998</v>
      </c>
      <c r="L64" s="31">
        <v>3.12</v>
      </c>
      <c r="M64" s="32">
        <f t="shared" si="4"/>
        <v>96.638137440000008</v>
      </c>
      <c r="N64" s="33">
        <v>44.17</v>
      </c>
      <c r="O64" s="34">
        <f t="shared" si="5"/>
        <v>618.67593900000008</v>
      </c>
      <c r="P64" s="37">
        <v>0.25</v>
      </c>
      <c r="Q64" s="38"/>
      <c r="R64" s="44"/>
      <c r="S64" s="37">
        <v>2.3690000000000002</v>
      </c>
      <c r="T64" s="40">
        <v>34.433999999999997</v>
      </c>
      <c r="U64" s="41">
        <v>7.7</v>
      </c>
      <c r="V64" s="37">
        <v>7.5449999999999999</v>
      </c>
      <c r="W64" s="37">
        <v>1</v>
      </c>
      <c r="X64" s="42"/>
      <c r="Y64" s="42"/>
    </row>
    <row r="65" spans="1:25" x14ac:dyDescent="0.25">
      <c r="A65" s="28" t="s">
        <v>35</v>
      </c>
      <c r="B65" s="29">
        <v>32804</v>
      </c>
      <c r="C65" s="30"/>
      <c r="D65" s="31">
        <v>3.04</v>
      </c>
      <c r="E65" s="32">
        <f t="shared" si="0"/>
        <v>94.160236480000009</v>
      </c>
      <c r="F65" s="33">
        <v>41.75</v>
      </c>
      <c r="G65" s="34">
        <f t="shared" si="1"/>
        <v>584.77972499999998</v>
      </c>
      <c r="H65" s="35">
        <v>0</v>
      </c>
      <c r="I65" s="36">
        <f t="shared" si="2"/>
        <v>0</v>
      </c>
      <c r="J65" s="33">
        <v>77.5</v>
      </c>
      <c r="K65" s="34">
        <f t="shared" si="3"/>
        <v>2176.6262499999998</v>
      </c>
      <c r="L65" s="31">
        <v>3.07</v>
      </c>
      <c r="M65" s="32">
        <f t="shared" si="4"/>
        <v>95.089449340000002</v>
      </c>
      <c r="N65" s="33">
        <v>43.52</v>
      </c>
      <c r="O65" s="34">
        <f t="shared" si="5"/>
        <v>609.57158400000003</v>
      </c>
      <c r="P65" s="37">
        <v>0.31</v>
      </c>
      <c r="Q65" s="38"/>
      <c r="R65" s="44"/>
      <c r="S65" s="37">
        <v>2.351</v>
      </c>
      <c r="T65" s="40">
        <v>34.387</v>
      </c>
      <c r="U65" s="41">
        <v>8</v>
      </c>
      <c r="V65" s="37">
        <v>7.5339999999999998</v>
      </c>
      <c r="W65" s="37">
        <v>1.0900000000000001</v>
      </c>
      <c r="X65" s="42"/>
      <c r="Y65" s="42"/>
    </row>
    <row r="66" spans="1:25" x14ac:dyDescent="0.25">
      <c r="A66" s="28" t="s">
        <v>35</v>
      </c>
      <c r="B66" s="29">
        <v>32813</v>
      </c>
      <c r="C66" s="30"/>
      <c r="D66" s="31">
        <v>3.06</v>
      </c>
      <c r="E66" s="32">
        <f t="shared" si="0"/>
        <v>94.779711720000009</v>
      </c>
      <c r="F66" s="33">
        <v>41.53</v>
      </c>
      <c r="G66" s="34">
        <f t="shared" si="1"/>
        <v>581.69825100000003</v>
      </c>
      <c r="H66" s="35">
        <v>0</v>
      </c>
      <c r="I66" s="36">
        <f t="shared" si="2"/>
        <v>0</v>
      </c>
      <c r="J66" s="33">
        <v>80.75</v>
      </c>
      <c r="K66" s="34">
        <f t="shared" si="3"/>
        <v>2267.904125</v>
      </c>
      <c r="L66" s="31">
        <v>3.07</v>
      </c>
      <c r="M66" s="32">
        <f t="shared" si="4"/>
        <v>95.089449340000002</v>
      </c>
      <c r="N66" s="33">
        <v>43.69</v>
      </c>
      <c r="O66" s="34">
        <f t="shared" si="5"/>
        <v>611.95272299999999</v>
      </c>
      <c r="P66" s="37">
        <v>0.25</v>
      </c>
      <c r="Q66" s="38"/>
      <c r="R66" s="44"/>
      <c r="S66" s="37">
        <v>2.3650000000000002</v>
      </c>
      <c r="T66" s="40">
        <v>34.377000000000002</v>
      </c>
      <c r="U66" s="41">
        <v>7.9</v>
      </c>
      <c r="V66" s="37">
        <v>7.524</v>
      </c>
      <c r="W66" s="37">
        <v>1.07</v>
      </c>
      <c r="X66" s="42"/>
      <c r="Y66" s="42"/>
    </row>
    <row r="67" spans="1:25" x14ac:dyDescent="0.25">
      <c r="A67" s="28" t="s">
        <v>35</v>
      </c>
      <c r="B67" s="29">
        <v>32821</v>
      </c>
      <c r="C67" s="30"/>
      <c r="D67" s="31">
        <v>3.05</v>
      </c>
      <c r="E67" s="32">
        <f t="shared" si="0"/>
        <v>94.469974100000002</v>
      </c>
      <c r="F67" s="33">
        <v>40.75</v>
      </c>
      <c r="G67" s="34">
        <f t="shared" si="1"/>
        <v>570.77302499999996</v>
      </c>
      <c r="H67" s="35">
        <v>0.02</v>
      </c>
      <c r="I67" s="36">
        <f t="shared" si="2"/>
        <v>0.28013399999999999</v>
      </c>
      <c r="J67" s="33">
        <v>81.12</v>
      </c>
      <c r="K67" s="34">
        <f t="shared" si="3"/>
        <v>2278.29576</v>
      </c>
      <c r="L67" s="31">
        <v>3.06</v>
      </c>
      <c r="M67" s="32">
        <f t="shared" si="4"/>
        <v>94.779711720000009</v>
      </c>
      <c r="N67" s="33">
        <v>43.53</v>
      </c>
      <c r="O67" s="34">
        <f t="shared" si="5"/>
        <v>609.71165100000007</v>
      </c>
      <c r="P67" s="37">
        <v>0.23</v>
      </c>
      <c r="Q67" s="38"/>
      <c r="R67" s="44"/>
      <c r="S67" s="37">
        <v>2.6</v>
      </c>
      <c r="T67" s="40">
        <v>34.39</v>
      </c>
      <c r="U67" s="41">
        <v>7.7</v>
      </c>
      <c r="V67" s="37">
        <v>7.5510000000000002</v>
      </c>
      <c r="W67" s="37">
        <v>1.44</v>
      </c>
      <c r="X67" s="42"/>
      <c r="Y67" s="42"/>
    </row>
    <row r="68" spans="1:25" x14ac:dyDescent="0.25">
      <c r="A68" s="28" t="s">
        <v>35</v>
      </c>
      <c r="B68" s="29">
        <v>32825</v>
      </c>
      <c r="C68" s="30"/>
      <c r="D68" s="31">
        <v>3.13</v>
      </c>
      <c r="E68" s="32">
        <f t="shared" ref="E68:E127" si="6">D68*30.973762</f>
        <v>96.947875060000001</v>
      </c>
      <c r="F68" s="33">
        <v>41.82</v>
      </c>
      <c r="G68" s="34">
        <f t="shared" ref="G68:G127" si="7">F68*14.0067</f>
        <v>585.76019400000007</v>
      </c>
      <c r="H68" s="35">
        <v>0.06</v>
      </c>
      <c r="I68" s="36">
        <f t="shared" ref="I68:I127" si="8">H68*14.0067</f>
        <v>0.84040199999999998</v>
      </c>
      <c r="J68" s="33">
        <v>85.2</v>
      </c>
      <c r="K68" s="34">
        <f t="shared" ref="K68:K90" si="9">J68*28.0855</f>
        <v>2392.8845999999999</v>
      </c>
      <c r="L68" s="31">
        <v>3.15</v>
      </c>
      <c r="M68" s="32">
        <f t="shared" ref="M68:M75" si="10">L68*30.973762</f>
        <v>97.567350300000001</v>
      </c>
      <c r="N68" s="33">
        <v>45.04</v>
      </c>
      <c r="O68" s="34">
        <f t="shared" ref="O68:O75" si="11">N68*14.0067</f>
        <v>630.86176799999998</v>
      </c>
      <c r="P68" s="37">
        <v>0.27</v>
      </c>
      <c r="Q68" s="38"/>
      <c r="R68" s="44"/>
      <c r="S68" s="37">
        <v>2.36</v>
      </c>
      <c r="T68" s="40">
        <v>34.438000000000002</v>
      </c>
      <c r="U68" s="41">
        <v>7.6</v>
      </c>
      <c r="V68" s="37">
        <v>7.5190000000000001</v>
      </c>
      <c r="W68" s="37">
        <v>1.34</v>
      </c>
      <c r="X68" s="42"/>
      <c r="Y68" s="42"/>
    </row>
    <row r="69" spans="1:25" x14ac:dyDescent="0.25">
      <c r="A69" s="28" t="s">
        <v>35</v>
      </c>
      <c r="B69" s="29">
        <v>32832</v>
      </c>
      <c r="C69" s="30"/>
      <c r="D69" s="31">
        <v>3.08</v>
      </c>
      <c r="E69" s="32">
        <f t="shared" si="6"/>
        <v>95.399186960000009</v>
      </c>
      <c r="F69" s="33">
        <v>40.99</v>
      </c>
      <c r="G69" s="34">
        <f t="shared" si="7"/>
        <v>574.13463300000001</v>
      </c>
      <c r="H69" s="35">
        <v>0</v>
      </c>
      <c r="I69" s="36">
        <f t="shared" si="8"/>
        <v>0</v>
      </c>
      <c r="J69" s="33">
        <v>82.75</v>
      </c>
      <c r="K69" s="34">
        <f t="shared" si="9"/>
        <v>2324.0751249999998</v>
      </c>
      <c r="L69" s="31">
        <v>3.13</v>
      </c>
      <c r="M69" s="32">
        <f t="shared" si="10"/>
        <v>96.947875060000001</v>
      </c>
      <c r="N69" s="33">
        <v>44.12</v>
      </c>
      <c r="O69" s="34">
        <f t="shared" si="11"/>
        <v>617.97560399999998</v>
      </c>
      <c r="P69" s="37">
        <v>0.26</v>
      </c>
      <c r="Q69" s="38"/>
      <c r="R69" s="44"/>
      <c r="S69" s="37">
        <v>2.3519999999999999</v>
      </c>
      <c r="T69" s="40">
        <v>34.405000000000001</v>
      </c>
      <c r="U69" s="41">
        <v>7.5</v>
      </c>
      <c r="V69" s="37">
        <v>7.5419999999999998</v>
      </c>
      <c r="W69" s="37">
        <v>1.37</v>
      </c>
      <c r="X69" s="42"/>
      <c r="Y69" s="42"/>
    </row>
    <row r="70" spans="1:25" x14ac:dyDescent="0.25">
      <c r="A70" s="28" t="s">
        <v>35</v>
      </c>
      <c r="B70" s="29">
        <v>32839</v>
      </c>
      <c r="C70" s="30"/>
      <c r="D70" s="31">
        <v>3.12</v>
      </c>
      <c r="E70" s="32">
        <f t="shared" si="6"/>
        <v>96.638137440000008</v>
      </c>
      <c r="F70" s="33">
        <v>41.46</v>
      </c>
      <c r="G70" s="34">
        <f t="shared" si="7"/>
        <v>580.71778200000006</v>
      </c>
      <c r="H70" s="35">
        <v>0.02</v>
      </c>
      <c r="I70" s="36">
        <f t="shared" si="8"/>
        <v>0.28013399999999999</v>
      </c>
      <c r="J70" s="33">
        <v>87.24</v>
      </c>
      <c r="K70" s="34">
        <f t="shared" si="9"/>
        <v>2450.17902</v>
      </c>
      <c r="L70" s="31">
        <v>3.15</v>
      </c>
      <c r="M70" s="32">
        <f t="shared" si="10"/>
        <v>97.567350300000001</v>
      </c>
      <c r="N70" s="33">
        <v>44.02</v>
      </c>
      <c r="O70" s="34">
        <f t="shared" si="11"/>
        <v>616.5749340000001</v>
      </c>
      <c r="P70" s="37">
        <v>0.25</v>
      </c>
      <c r="Q70" s="38"/>
      <c r="R70" s="44"/>
      <c r="S70" s="37">
        <v>2.37</v>
      </c>
      <c r="T70" s="40">
        <v>34.414999999999999</v>
      </c>
      <c r="U70" s="41">
        <v>7.5</v>
      </c>
      <c r="V70" s="37">
        <v>7.5129999999999999</v>
      </c>
      <c r="W70" s="37">
        <v>1.29</v>
      </c>
      <c r="X70" s="42"/>
      <c r="Y70" s="42"/>
    </row>
    <row r="71" spans="1:25" x14ac:dyDescent="0.25">
      <c r="A71" s="28" t="s">
        <v>35</v>
      </c>
      <c r="B71" s="29">
        <v>32849</v>
      </c>
      <c r="C71" s="30"/>
      <c r="D71" s="31">
        <v>3.13</v>
      </c>
      <c r="E71" s="32">
        <f t="shared" si="6"/>
        <v>96.947875060000001</v>
      </c>
      <c r="F71" s="33">
        <v>41.82</v>
      </c>
      <c r="G71" s="34">
        <f t="shared" si="7"/>
        <v>585.76019400000007</v>
      </c>
      <c r="H71" s="35">
        <v>0.06</v>
      </c>
      <c r="I71" s="36">
        <f t="shared" si="8"/>
        <v>0.84040199999999998</v>
      </c>
      <c r="J71" s="33">
        <v>89.27</v>
      </c>
      <c r="K71" s="34">
        <f t="shared" si="9"/>
        <v>2507.1925849999998</v>
      </c>
      <c r="L71" s="31">
        <v>3.15</v>
      </c>
      <c r="M71" s="32">
        <f t="shared" si="10"/>
        <v>97.567350300000001</v>
      </c>
      <c r="N71" s="33">
        <v>44.68</v>
      </c>
      <c r="O71" s="34">
        <f t="shared" si="11"/>
        <v>625.81935599999997</v>
      </c>
      <c r="P71" s="37">
        <v>0.25</v>
      </c>
      <c r="Q71" s="38"/>
      <c r="R71" s="44"/>
      <c r="S71" s="37">
        <v>2.3650000000000002</v>
      </c>
      <c r="T71" s="40">
        <v>34.423000000000002</v>
      </c>
      <c r="U71" s="41">
        <v>7.6</v>
      </c>
      <c r="V71" s="37">
        <v>7.5510000000000002</v>
      </c>
      <c r="W71" s="37">
        <v>1.43</v>
      </c>
      <c r="X71" s="42"/>
      <c r="Y71" s="42"/>
    </row>
    <row r="72" spans="1:25" x14ac:dyDescent="0.25">
      <c r="A72" s="28" t="s">
        <v>35</v>
      </c>
      <c r="B72" s="29">
        <v>32856</v>
      </c>
      <c r="C72" s="30"/>
      <c r="D72" s="31">
        <v>3.08</v>
      </c>
      <c r="E72" s="32">
        <f t="shared" si="6"/>
        <v>95.399186960000009</v>
      </c>
      <c r="F72" s="33">
        <v>41.35</v>
      </c>
      <c r="G72" s="34">
        <f t="shared" si="7"/>
        <v>579.17704500000002</v>
      </c>
      <c r="H72" s="35">
        <v>0.02</v>
      </c>
      <c r="I72" s="36">
        <f t="shared" si="8"/>
        <v>0.28013399999999999</v>
      </c>
      <c r="J72" s="33">
        <v>86.22</v>
      </c>
      <c r="K72" s="34">
        <f t="shared" si="9"/>
        <v>2421.53181</v>
      </c>
      <c r="L72" s="31">
        <v>3.13</v>
      </c>
      <c r="M72" s="32">
        <f t="shared" si="10"/>
        <v>96.947875060000001</v>
      </c>
      <c r="N72" s="33">
        <v>43.53</v>
      </c>
      <c r="O72" s="34">
        <f t="shared" si="11"/>
        <v>609.71165100000007</v>
      </c>
      <c r="P72" s="37">
        <v>0.25</v>
      </c>
      <c r="Q72" s="38"/>
      <c r="R72" s="44"/>
      <c r="S72" s="37">
        <v>2.355</v>
      </c>
      <c r="T72" s="40">
        <v>34.402000000000001</v>
      </c>
      <c r="U72" s="41">
        <v>7.2</v>
      </c>
      <c r="V72" s="37">
        <v>7.5529999999999999</v>
      </c>
      <c r="W72" s="37">
        <v>1.31</v>
      </c>
      <c r="X72" s="42"/>
      <c r="Y72" s="42"/>
    </row>
    <row r="73" spans="1:25" x14ac:dyDescent="0.25">
      <c r="A73" s="28" t="s">
        <v>35</v>
      </c>
      <c r="B73" s="29">
        <v>32860</v>
      </c>
      <c r="C73" s="30"/>
      <c r="D73" s="31">
        <v>3.11</v>
      </c>
      <c r="E73" s="32">
        <f t="shared" si="6"/>
        <v>96.328399820000001</v>
      </c>
      <c r="F73" s="33">
        <v>41.23</v>
      </c>
      <c r="G73" s="34">
        <f t="shared" si="7"/>
        <v>577.49624099999994</v>
      </c>
      <c r="H73" s="35">
        <v>0.02</v>
      </c>
      <c r="I73" s="36">
        <f t="shared" si="8"/>
        <v>0.28013399999999999</v>
      </c>
      <c r="J73" s="33">
        <v>85.2</v>
      </c>
      <c r="K73" s="34">
        <f t="shared" si="9"/>
        <v>2392.8845999999999</v>
      </c>
      <c r="L73" s="31">
        <v>3.12</v>
      </c>
      <c r="M73" s="32">
        <f t="shared" si="10"/>
        <v>96.638137440000008</v>
      </c>
      <c r="N73" s="33">
        <v>43.74</v>
      </c>
      <c r="O73" s="34">
        <f t="shared" si="11"/>
        <v>612.6530580000001</v>
      </c>
      <c r="P73" s="37">
        <v>0.26</v>
      </c>
      <c r="Q73" s="38"/>
      <c r="R73" s="44"/>
      <c r="S73" s="37">
        <v>2.3570000000000002</v>
      </c>
      <c r="T73" s="40">
        <v>34.396999999999998</v>
      </c>
      <c r="U73" s="41">
        <v>7.4</v>
      </c>
      <c r="V73" s="37">
        <v>7.5380000000000003</v>
      </c>
      <c r="W73" s="37">
        <v>1.2</v>
      </c>
      <c r="X73" s="42"/>
      <c r="Y73" s="42"/>
    </row>
    <row r="74" spans="1:25" x14ac:dyDescent="0.25">
      <c r="A74" s="28" t="s">
        <v>35</v>
      </c>
      <c r="B74" s="29">
        <v>32868</v>
      </c>
      <c r="C74" s="30"/>
      <c r="D74" s="31">
        <v>3.09</v>
      </c>
      <c r="E74" s="32">
        <f t="shared" si="6"/>
        <v>95.708924580000001</v>
      </c>
      <c r="F74" s="33">
        <v>41.58</v>
      </c>
      <c r="G74" s="34">
        <f t="shared" si="7"/>
        <v>582.39858600000002</v>
      </c>
      <c r="H74" s="35">
        <v>0.04</v>
      </c>
      <c r="I74" s="36">
        <f t="shared" si="8"/>
        <v>0.56026799999999999</v>
      </c>
      <c r="J74" s="33">
        <v>87.24</v>
      </c>
      <c r="K74" s="34">
        <f t="shared" si="9"/>
        <v>2450.17902</v>
      </c>
      <c r="L74" s="31">
        <v>3.11</v>
      </c>
      <c r="M74" s="32">
        <f t="shared" si="10"/>
        <v>96.328399820000001</v>
      </c>
      <c r="N74" s="33">
        <v>43.78</v>
      </c>
      <c r="O74" s="34">
        <f t="shared" si="11"/>
        <v>613.21332600000005</v>
      </c>
      <c r="P74" s="37">
        <v>0.23</v>
      </c>
      <c r="Q74" s="38"/>
      <c r="R74" s="44"/>
      <c r="S74" s="37">
        <v>2.3319999999999999</v>
      </c>
      <c r="T74" s="40">
        <v>34.409999999999997</v>
      </c>
      <c r="U74" s="41">
        <v>7.2</v>
      </c>
      <c r="V74" s="37">
        <v>7.5469999999999997</v>
      </c>
      <c r="W74" s="37">
        <v>1.29</v>
      </c>
      <c r="X74" s="42"/>
      <c r="Y74" s="42"/>
    </row>
    <row r="75" spans="1:25" x14ac:dyDescent="0.25">
      <c r="A75" s="28" t="s">
        <v>35</v>
      </c>
      <c r="B75" s="29">
        <v>32877</v>
      </c>
      <c r="C75" s="30"/>
      <c r="D75" s="31">
        <v>3.11</v>
      </c>
      <c r="E75" s="32">
        <f t="shared" si="6"/>
        <v>96.328399820000001</v>
      </c>
      <c r="F75" s="33">
        <v>41.46</v>
      </c>
      <c r="G75" s="34">
        <f t="shared" si="7"/>
        <v>580.71778200000006</v>
      </c>
      <c r="H75" s="35">
        <v>0.02</v>
      </c>
      <c r="I75" s="36">
        <f t="shared" si="8"/>
        <v>0.28013399999999999</v>
      </c>
      <c r="J75" s="33">
        <v>85.2</v>
      </c>
      <c r="K75" s="34">
        <f t="shared" si="9"/>
        <v>2392.8845999999999</v>
      </c>
      <c r="L75" s="31">
        <v>3.13</v>
      </c>
      <c r="M75" s="32">
        <f t="shared" si="10"/>
        <v>96.947875060000001</v>
      </c>
      <c r="N75" s="33">
        <v>43.88</v>
      </c>
      <c r="O75" s="34">
        <f t="shared" si="11"/>
        <v>614.61399600000004</v>
      </c>
      <c r="P75" s="37">
        <v>0.24</v>
      </c>
      <c r="Q75" s="38"/>
      <c r="R75" s="44"/>
      <c r="S75" s="37">
        <v>2.327</v>
      </c>
      <c r="T75" s="40">
        <v>34.396999999999998</v>
      </c>
      <c r="U75" s="41">
        <v>7.6</v>
      </c>
      <c r="V75" s="37">
        <v>7.5540000000000003</v>
      </c>
      <c r="W75" s="37">
        <v>1.17</v>
      </c>
      <c r="X75" s="42"/>
      <c r="Y75" s="42"/>
    </row>
    <row r="76" spans="1:25" x14ac:dyDescent="0.25">
      <c r="A76" s="28" t="s">
        <v>35</v>
      </c>
      <c r="B76" s="29">
        <v>32885</v>
      </c>
      <c r="C76" s="30"/>
      <c r="D76" s="31">
        <v>1.38</v>
      </c>
      <c r="E76" s="32">
        <f t="shared" si="6"/>
        <v>42.743791559999998</v>
      </c>
      <c r="F76" s="33">
        <v>25.15</v>
      </c>
      <c r="G76" s="34">
        <f t="shared" si="7"/>
        <v>352.268505</v>
      </c>
      <c r="H76" s="35">
        <v>0</v>
      </c>
      <c r="I76" s="36">
        <f t="shared" si="8"/>
        <v>0</v>
      </c>
      <c r="J76" s="33">
        <v>104.33</v>
      </c>
      <c r="K76" s="34">
        <f t="shared" si="9"/>
        <v>2930.1602149999999</v>
      </c>
      <c r="L76" s="31"/>
      <c r="M76" s="32"/>
      <c r="N76" s="33"/>
      <c r="O76" s="34"/>
      <c r="P76" s="37"/>
      <c r="Q76" s="38"/>
      <c r="R76" s="44"/>
      <c r="S76" s="37">
        <v>2.3319999999999999</v>
      </c>
      <c r="T76" s="40">
        <v>34.276000000000003</v>
      </c>
      <c r="U76" s="41">
        <v>7.5</v>
      </c>
      <c r="V76" s="37">
        <v>7.5430000000000001</v>
      </c>
      <c r="W76" s="37">
        <v>1.21</v>
      </c>
      <c r="X76" s="42"/>
      <c r="Y76" s="42"/>
    </row>
    <row r="77" spans="1:25" x14ac:dyDescent="0.25">
      <c r="A77" s="28" t="s">
        <v>35</v>
      </c>
      <c r="B77" s="29">
        <v>32891</v>
      </c>
      <c r="C77" s="30"/>
      <c r="D77" s="31">
        <v>1.69</v>
      </c>
      <c r="E77" s="32">
        <f t="shared" si="6"/>
        <v>52.345657779999996</v>
      </c>
      <c r="F77" s="33">
        <v>35.54</v>
      </c>
      <c r="G77" s="34">
        <f t="shared" si="7"/>
        <v>497.79811799999999</v>
      </c>
      <c r="H77" s="35">
        <v>0</v>
      </c>
      <c r="I77" s="36">
        <f t="shared" si="8"/>
        <v>0</v>
      </c>
      <c r="J77" s="33">
        <v>80.2</v>
      </c>
      <c r="K77" s="34">
        <f t="shared" si="9"/>
        <v>2252.4571000000001</v>
      </c>
      <c r="L77" s="31">
        <v>1.7</v>
      </c>
      <c r="M77" s="32">
        <f t="shared" ref="M77:M127" si="12">L77*30.973762</f>
        <v>52.655395400000003</v>
      </c>
      <c r="N77" s="33">
        <v>32.68</v>
      </c>
      <c r="O77" s="34">
        <f t="shared" ref="O77:O127" si="13">N77*14.0067</f>
        <v>457.73895600000003</v>
      </c>
      <c r="P77" s="37">
        <v>0.9667</v>
      </c>
      <c r="Q77" s="38"/>
      <c r="R77" s="44"/>
      <c r="S77" s="37">
        <v>2.34</v>
      </c>
      <c r="T77" s="40">
        <v>34.435000000000002</v>
      </c>
      <c r="U77" s="41">
        <v>7.4</v>
      </c>
      <c r="V77" s="37">
        <v>7.532</v>
      </c>
      <c r="W77" s="37">
        <v>1.26</v>
      </c>
      <c r="X77" s="42"/>
      <c r="Y77" s="42"/>
    </row>
    <row r="78" spans="1:25" x14ac:dyDescent="0.25">
      <c r="A78" s="28" t="s">
        <v>35</v>
      </c>
      <c r="B78" s="29">
        <v>32895</v>
      </c>
      <c r="C78" s="30"/>
      <c r="D78" s="31">
        <v>1.52</v>
      </c>
      <c r="E78" s="32">
        <f t="shared" si="6"/>
        <v>47.080118240000004</v>
      </c>
      <c r="F78" s="33">
        <v>32.880000000000003</v>
      </c>
      <c r="G78" s="34">
        <f t="shared" si="7"/>
        <v>460.54029600000007</v>
      </c>
      <c r="H78" s="35">
        <v>0</v>
      </c>
      <c r="I78" s="36">
        <f t="shared" si="8"/>
        <v>0</v>
      </c>
      <c r="J78" s="33">
        <v>99.67</v>
      </c>
      <c r="K78" s="34">
        <f t="shared" si="9"/>
        <v>2799.2817850000001</v>
      </c>
      <c r="L78" s="31">
        <v>1.49</v>
      </c>
      <c r="M78" s="32">
        <f t="shared" si="12"/>
        <v>46.150905379999998</v>
      </c>
      <c r="N78" s="33">
        <v>29.68</v>
      </c>
      <c r="O78" s="34">
        <f t="shared" si="13"/>
        <v>415.71885600000002</v>
      </c>
      <c r="P78" s="37">
        <v>0.97850000000000004</v>
      </c>
      <c r="Q78" s="38"/>
      <c r="R78" s="44"/>
      <c r="S78" s="37">
        <v>2.3410000000000002</v>
      </c>
      <c r="T78" s="40">
        <v>34.43</v>
      </c>
      <c r="U78" s="41">
        <v>7.4</v>
      </c>
      <c r="V78" s="37">
        <v>7.5359999999999996</v>
      </c>
      <c r="W78" s="37">
        <v>1.27</v>
      </c>
      <c r="X78" s="42"/>
      <c r="Y78" s="42"/>
    </row>
    <row r="79" spans="1:25" x14ac:dyDescent="0.25">
      <c r="A79" s="28" t="s">
        <v>35</v>
      </c>
      <c r="B79" s="29">
        <v>32905</v>
      </c>
      <c r="C79" s="30"/>
      <c r="D79" s="31">
        <v>2.09</v>
      </c>
      <c r="E79" s="32">
        <f t="shared" si="6"/>
        <v>64.735162579999994</v>
      </c>
      <c r="F79" s="33">
        <v>36.200000000000003</v>
      </c>
      <c r="G79" s="34">
        <f t="shared" si="7"/>
        <v>507.04254000000003</v>
      </c>
      <c r="H79" s="35">
        <v>0</v>
      </c>
      <c r="I79" s="36">
        <f t="shared" si="8"/>
        <v>0</v>
      </c>
      <c r="J79" s="33">
        <v>84.21</v>
      </c>
      <c r="K79" s="34">
        <f t="shared" si="9"/>
        <v>2365.0799549999997</v>
      </c>
      <c r="L79" s="31">
        <v>2.19</v>
      </c>
      <c r="M79" s="32">
        <f t="shared" si="12"/>
        <v>67.832538779999993</v>
      </c>
      <c r="N79" s="33">
        <v>36.35</v>
      </c>
      <c r="O79" s="34">
        <f t="shared" si="13"/>
        <v>509.14354500000002</v>
      </c>
      <c r="P79" s="37">
        <v>0.80220000000000002</v>
      </c>
      <c r="Q79" s="38"/>
      <c r="R79" s="44"/>
      <c r="S79" s="37">
        <v>2.339</v>
      </c>
      <c r="T79" s="40">
        <v>34.395000000000003</v>
      </c>
      <c r="U79" s="41">
        <v>7.5</v>
      </c>
      <c r="V79" s="37">
        <v>7.5220000000000002</v>
      </c>
      <c r="W79" s="37">
        <v>1.1100000000000001</v>
      </c>
      <c r="X79" s="42"/>
      <c r="Y79" s="42"/>
    </row>
    <row r="80" spans="1:25" x14ac:dyDescent="0.25">
      <c r="A80" s="28" t="s">
        <v>35</v>
      </c>
      <c r="B80" s="29">
        <v>32912</v>
      </c>
      <c r="C80" s="30"/>
      <c r="D80" s="31">
        <v>2.6</v>
      </c>
      <c r="E80" s="32">
        <f t="shared" si="6"/>
        <v>80.531781199999998</v>
      </c>
      <c r="F80" s="33">
        <v>38.19</v>
      </c>
      <c r="G80" s="34">
        <f t="shared" si="7"/>
        <v>534.91587300000003</v>
      </c>
      <c r="H80" s="35">
        <v>0</v>
      </c>
      <c r="I80" s="36">
        <f t="shared" si="8"/>
        <v>0</v>
      </c>
      <c r="J80" s="33">
        <v>79.34</v>
      </c>
      <c r="K80" s="34">
        <f t="shared" si="9"/>
        <v>2228.30357</v>
      </c>
      <c r="L80" s="31">
        <v>2.7229999999999999</v>
      </c>
      <c r="M80" s="32">
        <f t="shared" si="12"/>
        <v>84.341553926000003</v>
      </c>
      <c r="N80" s="33">
        <v>31.18</v>
      </c>
      <c r="O80" s="34">
        <f t="shared" si="13"/>
        <v>436.72890599999999</v>
      </c>
      <c r="P80" s="37">
        <v>1.0497000000000001</v>
      </c>
      <c r="Q80" s="38"/>
      <c r="R80" s="44"/>
      <c r="S80" s="37">
        <v>2.3410000000000002</v>
      </c>
      <c r="T80" s="40">
        <v>34.409999999999997</v>
      </c>
      <c r="U80" s="41">
        <v>7.5</v>
      </c>
      <c r="V80" s="37">
        <v>7.5250000000000004</v>
      </c>
      <c r="W80" s="37">
        <v>1.49</v>
      </c>
      <c r="X80" s="42"/>
      <c r="Y80" s="42"/>
    </row>
    <row r="81" spans="1:25" x14ac:dyDescent="0.25">
      <c r="A81" s="28" t="s">
        <v>35</v>
      </c>
      <c r="B81" s="29">
        <v>32919</v>
      </c>
      <c r="C81" s="30"/>
      <c r="D81" s="31">
        <v>2.06</v>
      </c>
      <c r="E81" s="32">
        <f t="shared" si="6"/>
        <v>63.805949720000001</v>
      </c>
      <c r="F81" s="33">
        <v>30.56</v>
      </c>
      <c r="G81" s="34">
        <f t="shared" si="7"/>
        <v>428.04475200000002</v>
      </c>
      <c r="H81" s="35">
        <v>0.23</v>
      </c>
      <c r="I81" s="36">
        <f t="shared" si="8"/>
        <v>3.2215410000000002</v>
      </c>
      <c r="J81" s="33">
        <v>79.91</v>
      </c>
      <c r="K81" s="34">
        <f t="shared" si="9"/>
        <v>2244.3123049999999</v>
      </c>
      <c r="L81" s="31">
        <v>2.71</v>
      </c>
      <c r="M81" s="32">
        <f t="shared" si="12"/>
        <v>83.938895020000004</v>
      </c>
      <c r="N81" s="33">
        <v>39.340000000000003</v>
      </c>
      <c r="O81" s="34">
        <f t="shared" si="13"/>
        <v>551.02357800000004</v>
      </c>
      <c r="P81" s="37">
        <v>0.7883</v>
      </c>
      <c r="Q81" s="38"/>
      <c r="R81" s="44"/>
      <c r="S81" s="37">
        <v>2.3410000000000002</v>
      </c>
      <c r="T81" s="40">
        <v>34.411999999999999</v>
      </c>
      <c r="U81" s="41">
        <v>7.5</v>
      </c>
      <c r="V81" s="37">
        <v>7.5490000000000004</v>
      </c>
      <c r="W81" s="37">
        <v>1.1100000000000001</v>
      </c>
      <c r="X81" s="42"/>
      <c r="Y81" s="42"/>
    </row>
    <row r="82" spans="1:25" x14ac:dyDescent="0.25">
      <c r="A82" s="28" t="s">
        <v>35</v>
      </c>
      <c r="B82" s="29">
        <v>32924</v>
      </c>
      <c r="C82" s="30"/>
      <c r="D82" s="31">
        <v>1.54</v>
      </c>
      <c r="E82" s="32">
        <f t="shared" si="6"/>
        <v>47.699593480000004</v>
      </c>
      <c r="F82" s="33">
        <v>32.880000000000003</v>
      </c>
      <c r="G82" s="34">
        <f t="shared" si="7"/>
        <v>460.54029600000007</v>
      </c>
      <c r="H82" s="35">
        <v>0.75</v>
      </c>
      <c r="I82" s="36">
        <f t="shared" si="8"/>
        <v>10.505025</v>
      </c>
      <c r="J82" s="33">
        <v>76.760000000000005</v>
      </c>
      <c r="K82" s="34">
        <f t="shared" si="9"/>
        <v>2155.8429799999999</v>
      </c>
      <c r="L82" s="31">
        <v>2.2799999999999998</v>
      </c>
      <c r="M82" s="32">
        <f t="shared" si="12"/>
        <v>70.62017736</v>
      </c>
      <c r="N82" s="33">
        <v>40.49</v>
      </c>
      <c r="O82" s="34">
        <f t="shared" si="13"/>
        <v>567.13128300000005</v>
      </c>
      <c r="P82" s="37">
        <v>0.83579999999999999</v>
      </c>
      <c r="Q82" s="38"/>
      <c r="R82" s="44"/>
      <c r="S82" s="37">
        <v>2.359</v>
      </c>
      <c r="T82" s="40">
        <v>34.42</v>
      </c>
      <c r="U82" s="41">
        <v>7.5</v>
      </c>
      <c r="V82" s="37">
        <v>7.5609999999999999</v>
      </c>
      <c r="W82" s="37">
        <v>1.1599999999999999</v>
      </c>
      <c r="X82" s="42"/>
      <c r="Y82" s="42"/>
    </row>
    <row r="83" spans="1:25" x14ac:dyDescent="0.25">
      <c r="A83" s="28" t="s">
        <v>35</v>
      </c>
      <c r="B83" s="29">
        <v>32930</v>
      </c>
      <c r="C83" s="30"/>
      <c r="D83" s="31">
        <v>1.1399999999999999</v>
      </c>
      <c r="E83" s="32">
        <f t="shared" si="6"/>
        <v>35.31008868</v>
      </c>
      <c r="F83" s="33">
        <v>24.91</v>
      </c>
      <c r="G83" s="34">
        <f t="shared" si="7"/>
        <v>348.90689700000001</v>
      </c>
      <c r="H83" s="35">
        <v>0</v>
      </c>
      <c r="I83" s="36">
        <f t="shared" si="8"/>
        <v>0</v>
      </c>
      <c r="J83" s="33">
        <v>77.33</v>
      </c>
      <c r="K83" s="34">
        <f t="shared" si="9"/>
        <v>2171.8517149999998</v>
      </c>
      <c r="L83" s="31">
        <v>1.98</v>
      </c>
      <c r="M83" s="32">
        <f t="shared" si="12"/>
        <v>61.328048760000001</v>
      </c>
      <c r="N83" s="33">
        <v>36.200000000000003</v>
      </c>
      <c r="O83" s="34">
        <f t="shared" si="13"/>
        <v>507.04254000000003</v>
      </c>
      <c r="P83" s="37">
        <v>0.8054</v>
      </c>
      <c r="Q83" s="38"/>
      <c r="R83" s="44"/>
      <c r="S83" s="37">
        <v>2.359</v>
      </c>
      <c r="T83" s="40">
        <v>34.417000000000002</v>
      </c>
      <c r="U83" s="41">
        <v>7.5</v>
      </c>
      <c r="V83" s="37">
        <v>7.5339999999999998</v>
      </c>
      <c r="W83" s="37">
        <v>1.17</v>
      </c>
      <c r="X83" s="42"/>
      <c r="Y83" s="42"/>
    </row>
    <row r="84" spans="1:25" x14ac:dyDescent="0.25">
      <c r="A84" s="28" t="s">
        <v>35</v>
      </c>
      <c r="B84" s="29">
        <v>32940</v>
      </c>
      <c r="C84" s="30"/>
      <c r="D84" s="31">
        <v>2.17</v>
      </c>
      <c r="E84" s="32">
        <f t="shared" si="6"/>
        <v>67.213063539999993</v>
      </c>
      <c r="F84" s="33">
        <v>29.56</v>
      </c>
      <c r="G84" s="34">
        <f t="shared" si="7"/>
        <v>414.03805199999999</v>
      </c>
      <c r="H84" s="35">
        <v>0</v>
      </c>
      <c r="I84" s="36">
        <f t="shared" si="8"/>
        <v>0</v>
      </c>
      <c r="J84" s="33">
        <v>98.81</v>
      </c>
      <c r="K84" s="34">
        <f t="shared" si="9"/>
        <v>2775.1282550000001</v>
      </c>
      <c r="L84" s="31">
        <v>3.05</v>
      </c>
      <c r="M84" s="32">
        <f t="shared" si="12"/>
        <v>94.469974100000002</v>
      </c>
      <c r="N84" s="33">
        <v>33.39</v>
      </c>
      <c r="O84" s="34">
        <f t="shared" si="13"/>
        <v>467.68371300000001</v>
      </c>
      <c r="P84" s="37">
        <v>0.79600000000000004</v>
      </c>
      <c r="Q84" s="38"/>
      <c r="R84" s="44"/>
      <c r="S84" s="37">
        <v>2.359</v>
      </c>
      <c r="T84" s="40">
        <v>34.424999999999997</v>
      </c>
      <c r="U84" s="41">
        <v>7.3</v>
      </c>
      <c r="V84" s="37">
        <v>7.5449999999999999</v>
      </c>
      <c r="W84" s="37">
        <v>1.04</v>
      </c>
      <c r="X84" s="42"/>
      <c r="Y84" s="42"/>
    </row>
    <row r="85" spans="1:25" x14ac:dyDescent="0.25">
      <c r="A85" s="28" t="s">
        <v>35</v>
      </c>
      <c r="B85" s="29">
        <v>32945</v>
      </c>
      <c r="C85" s="30"/>
      <c r="D85" s="31">
        <v>1.89</v>
      </c>
      <c r="E85" s="32">
        <f t="shared" si="6"/>
        <v>58.540410179999995</v>
      </c>
      <c r="F85" s="33">
        <v>30.22</v>
      </c>
      <c r="G85" s="34">
        <f t="shared" si="7"/>
        <v>423.28247399999998</v>
      </c>
      <c r="H85" s="35">
        <v>0.34</v>
      </c>
      <c r="I85" s="36">
        <f t="shared" si="8"/>
        <v>4.7622780000000002</v>
      </c>
      <c r="J85" s="33">
        <v>83.06</v>
      </c>
      <c r="K85" s="34">
        <f t="shared" si="9"/>
        <v>2332.78163</v>
      </c>
      <c r="L85" s="31">
        <v>2.85</v>
      </c>
      <c r="M85" s="32">
        <f t="shared" si="12"/>
        <v>88.275221700000003</v>
      </c>
      <c r="N85" s="33">
        <v>43.63</v>
      </c>
      <c r="O85" s="34">
        <f t="shared" si="13"/>
        <v>611.11232100000007</v>
      </c>
      <c r="P85" s="37">
        <v>0.88819999999999999</v>
      </c>
      <c r="Q85" s="38"/>
      <c r="R85" s="44"/>
      <c r="S85" s="37">
        <v>2.3620000000000001</v>
      </c>
      <c r="T85" s="40">
        <v>34.4</v>
      </c>
      <c r="U85" s="41">
        <v>7.5</v>
      </c>
      <c r="V85" s="37">
        <v>7.532</v>
      </c>
      <c r="W85" s="37">
        <v>1.0900000000000001</v>
      </c>
      <c r="X85" s="42"/>
      <c r="Y85" s="42"/>
    </row>
    <row r="86" spans="1:25" x14ac:dyDescent="0.25">
      <c r="A86" s="28" t="s">
        <v>35</v>
      </c>
      <c r="B86" s="29">
        <v>32953</v>
      </c>
      <c r="C86" s="30"/>
      <c r="D86" s="31">
        <v>1.73</v>
      </c>
      <c r="E86" s="32">
        <f t="shared" si="6"/>
        <v>53.584608260000003</v>
      </c>
      <c r="F86" s="33">
        <v>30.22</v>
      </c>
      <c r="G86" s="34">
        <f t="shared" si="7"/>
        <v>423.28247399999998</v>
      </c>
      <c r="H86" s="35">
        <v>0.15</v>
      </c>
      <c r="I86" s="36">
        <f t="shared" si="8"/>
        <v>2.1010049999999998</v>
      </c>
      <c r="J86" s="33">
        <v>72.75</v>
      </c>
      <c r="K86" s="34">
        <f t="shared" si="9"/>
        <v>2043.2201250000001</v>
      </c>
      <c r="L86" s="31">
        <v>2.5099999999999998</v>
      </c>
      <c r="M86" s="32">
        <f t="shared" si="12"/>
        <v>77.744142619999991</v>
      </c>
      <c r="N86" s="33">
        <v>38.51</v>
      </c>
      <c r="O86" s="34">
        <f t="shared" si="13"/>
        <v>539.39801699999998</v>
      </c>
      <c r="P86" s="37">
        <v>0.87190000000000001</v>
      </c>
      <c r="Q86" s="38"/>
      <c r="R86" s="44"/>
      <c r="S86" s="37">
        <v>2.36</v>
      </c>
      <c r="T86" s="40">
        <v>34.415999999999997</v>
      </c>
      <c r="U86" s="41">
        <v>7.5</v>
      </c>
      <c r="V86" s="37">
        <v>7.5650000000000004</v>
      </c>
      <c r="W86" s="37">
        <v>1.06</v>
      </c>
      <c r="X86" s="42"/>
      <c r="Y86" s="42"/>
    </row>
    <row r="87" spans="1:25" x14ac:dyDescent="0.25">
      <c r="A87" s="28" t="s">
        <v>35</v>
      </c>
      <c r="B87" s="29">
        <v>32959</v>
      </c>
      <c r="C87" s="30"/>
      <c r="D87" s="31">
        <v>2.19</v>
      </c>
      <c r="E87" s="32">
        <f t="shared" si="6"/>
        <v>67.832538779999993</v>
      </c>
      <c r="F87" s="33">
        <v>32.880000000000003</v>
      </c>
      <c r="G87" s="34">
        <f t="shared" si="7"/>
        <v>460.54029600000007</v>
      </c>
      <c r="H87" s="35">
        <v>0.15</v>
      </c>
      <c r="I87" s="36">
        <f t="shared" si="8"/>
        <v>2.1010049999999998</v>
      </c>
      <c r="J87" s="33">
        <v>71.599999999999994</v>
      </c>
      <c r="K87" s="34">
        <f t="shared" si="9"/>
        <v>2010.9217999999998</v>
      </c>
      <c r="L87" s="31">
        <v>2.68</v>
      </c>
      <c r="M87" s="32">
        <f t="shared" si="12"/>
        <v>83.009682160000011</v>
      </c>
      <c r="N87" s="33">
        <v>38.01</v>
      </c>
      <c r="O87" s="34">
        <f t="shared" si="13"/>
        <v>532.39466700000003</v>
      </c>
      <c r="P87" s="37">
        <v>0.79990000000000006</v>
      </c>
      <c r="Q87" s="38"/>
      <c r="R87" s="44"/>
      <c r="S87" s="37">
        <v>2.367</v>
      </c>
      <c r="T87" s="40">
        <v>34.530999999999999</v>
      </c>
      <c r="U87" s="41">
        <v>7.8</v>
      </c>
      <c r="V87" s="37">
        <v>7.5609999999999999</v>
      </c>
      <c r="W87" s="37">
        <v>1.1399999999999999</v>
      </c>
      <c r="X87" s="42"/>
      <c r="Y87" s="42"/>
    </row>
    <row r="88" spans="1:25" x14ac:dyDescent="0.25">
      <c r="A88" s="28" t="s">
        <v>35</v>
      </c>
      <c r="B88" s="29">
        <v>32965</v>
      </c>
      <c r="C88" s="30"/>
      <c r="D88" s="31">
        <v>2.59</v>
      </c>
      <c r="E88" s="32">
        <f t="shared" si="6"/>
        <v>80.22204357999999</v>
      </c>
      <c r="F88" s="33">
        <v>41.35</v>
      </c>
      <c r="G88" s="34">
        <f t="shared" si="7"/>
        <v>579.17704500000002</v>
      </c>
      <c r="H88" s="35">
        <v>0</v>
      </c>
      <c r="I88" s="36">
        <f t="shared" si="8"/>
        <v>0</v>
      </c>
      <c r="J88" s="33">
        <v>91.3</v>
      </c>
      <c r="K88" s="34">
        <f t="shared" si="9"/>
        <v>2564.20615</v>
      </c>
      <c r="L88" s="31">
        <v>2.1800000000000002</v>
      </c>
      <c r="M88" s="32">
        <f t="shared" si="12"/>
        <v>67.52280116</v>
      </c>
      <c r="N88" s="33">
        <v>43.66</v>
      </c>
      <c r="O88" s="34">
        <f t="shared" si="13"/>
        <v>611.53252199999997</v>
      </c>
      <c r="P88" s="37"/>
      <c r="Q88" s="38"/>
      <c r="R88" s="44"/>
      <c r="S88" s="37">
        <v>2.3620000000000001</v>
      </c>
      <c r="T88" s="40">
        <v>34.387999999999998</v>
      </c>
      <c r="U88" s="41">
        <v>7.6</v>
      </c>
      <c r="V88" s="37">
        <v>7.516</v>
      </c>
      <c r="W88" s="37">
        <v>1.07</v>
      </c>
      <c r="X88" s="42"/>
      <c r="Y88" s="42"/>
    </row>
    <row r="89" spans="1:25" x14ac:dyDescent="0.25">
      <c r="A89" s="28" t="s">
        <v>35</v>
      </c>
      <c r="B89" s="29">
        <v>32972</v>
      </c>
      <c r="C89" s="30"/>
      <c r="D89" s="31">
        <v>2.2400000000000002</v>
      </c>
      <c r="E89" s="32">
        <f t="shared" si="6"/>
        <v>69.381226880000014</v>
      </c>
      <c r="F89" s="33">
        <v>43.62</v>
      </c>
      <c r="G89" s="34">
        <f t="shared" si="7"/>
        <v>610.97225400000002</v>
      </c>
      <c r="H89" s="35">
        <v>0</v>
      </c>
      <c r="I89" s="36">
        <f t="shared" si="8"/>
        <v>0</v>
      </c>
      <c r="J89" s="33">
        <v>110.4</v>
      </c>
      <c r="K89" s="34">
        <f t="shared" si="9"/>
        <v>3100.6392000000001</v>
      </c>
      <c r="L89" s="31">
        <v>1.9</v>
      </c>
      <c r="M89" s="32">
        <f t="shared" si="12"/>
        <v>58.850147800000002</v>
      </c>
      <c r="N89" s="33">
        <v>41.41</v>
      </c>
      <c r="O89" s="34">
        <f t="shared" si="13"/>
        <v>580.01744699999995</v>
      </c>
      <c r="P89" s="37"/>
      <c r="Q89" s="38"/>
      <c r="R89" s="44"/>
      <c r="S89" s="37">
        <v>2.367</v>
      </c>
      <c r="T89" s="40">
        <v>34.432000000000002</v>
      </c>
      <c r="U89" s="41">
        <v>7.3</v>
      </c>
      <c r="V89" s="37">
        <v>7.55</v>
      </c>
      <c r="W89" s="37">
        <v>1.1100000000000001</v>
      </c>
      <c r="X89" s="42"/>
      <c r="Y89" s="42"/>
    </row>
    <row r="90" spans="1:25" x14ac:dyDescent="0.25">
      <c r="A90" s="28" t="s">
        <v>35</v>
      </c>
      <c r="B90" s="29">
        <v>32979</v>
      </c>
      <c r="C90" s="30"/>
      <c r="D90" s="31">
        <v>1.81</v>
      </c>
      <c r="E90" s="32">
        <f t="shared" si="6"/>
        <v>56.062509220000003</v>
      </c>
      <c r="F90" s="33">
        <v>32.6</v>
      </c>
      <c r="G90" s="34">
        <f t="shared" si="7"/>
        <v>456.61842000000001</v>
      </c>
      <c r="H90" s="35">
        <v>0</v>
      </c>
      <c r="I90" s="36">
        <f t="shared" si="8"/>
        <v>0</v>
      </c>
      <c r="J90" s="33">
        <v>111</v>
      </c>
      <c r="K90" s="34">
        <f t="shared" si="9"/>
        <v>3117.4904999999999</v>
      </c>
      <c r="L90" s="31">
        <v>1.42</v>
      </c>
      <c r="M90" s="32">
        <f t="shared" si="12"/>
        <v>43.982742039999998</v>
      </c>
      <c r="N90" s="33">
        <v>29</v>
      </c>
      <c r="O90" s="34">
        <f t="shared" si="13"/>
        <v>406.1943</v>
      </c>
      <c r="P90" s="37"/>
      <c r="Q90" s="38"/>
      <c r="R90" s="44"/>
      <c r="S90" s="37">
        <v>2.363</v>
      </c>
      <c r="T90" s="40">
        <v>34.390999999999998</v>
      </c>
      <c r="U90" s="41">
        <v>7.7</v>
      </c>
      <c r="V90" s="37">
        <v>7.585</v>
      </c>
      <c r="W90" s="37">
        <v>1.1299999999999999</v>
      </c>
      <c r="X90" s="42"/>
      <c r="Y90" s="42"/>
    </row>
    <row r="91" spans="1:25" x14ac:dyDescent="0.25">
      <c r="A91" s="28" t="s">
        <v>35</v>
      </c>
      <c r="B91" s="29">
        <v>32986</v>
      </c>
      <c r="C91" s="30"/>
      <c r="D91" s="31">
        <v>3</v>
      </c>
      <c r="E91" s="32">
        <f t="shared" si="6"/>
        <v>92.921286000000009</v>
      </c>
      <c r="F91" s="33">
        <v>43.75</v>
      </c>
      <c r="G91" s="34">
        <f t="shared" si="7"/>
        <v>612.79312500000003</v>
      </c>
      <c r="H91" s="35">
        <v>0</v>
      </c>
      <c r="I91" s="36">
        <f t="shared" si="8"/>
        <v>0</v>
      </c>
      <c r="J91" s="33"/>
      <c r="K91" s="34"/>
      <c r="L91" s="31">
        <v>3.05</v>
      </c>
      <c r="M91" s="32">
        <f t="shared" si="12"/>
        <v>94.469974100000002</v>
      </c>
      <c r="N91" s="33">
        <v>43.82</v>
      </c>
      <c r="O91" s="34">
        <f t="shared" si="13"/>
        <v>613.773594</v>
      </c>
      <c r="P91" s="37">
        <v>0.61209999999999998</v>
      </c>
      <c r="Q91" s="38"/>
      <c r="R91" s="44"/>
      <c r="S91" s="37">
        <v>2.363</v>
      </c>
      <c r="T91" s="40">
        <v>34.427999999999997</v>
      </c>
      <c r="U91" s="41">
        <v>7.7</v>
      </c>
      <c r="V91" s="37">
        <v>7.5659999999999998</v>
      </c>
      <c r="W91" s="37">
        <v>1.1299999999999999</v>
      </c>
      <c r="X91" s="42"/>
      <c r="Y91" s="42"/>
    </row>
    <row r="92" spans="1:25" x14ac:dyDescent="0.25">
      <c r="A92" s="28" t="s">
        <v>35</v>
      </c>
      <c r="B92" s="29">
        <v>32993</v>
      </c>
      <c r="C92" s="30"/>
      <c r="D92" s="31">
        <v>2.97</v>
      </c>
      <c r="E92" s="32">
        <f t="shared" si="6"/>
        <v>91.992073140000002</v>
      </c>
      <c r="F92" s="33">
        <v>42.93</v>
      </c>
      <c r="G92" s="34">
        <f t="shared" si="7"/>
        <v>601.30763100000001</v>
      </c>
      <c r="H92" s="35">
        <v>0</v>
      </c>
      <c r="I92" s="36">
        <f t="shared" si="8"/>
        <v>0</v>
      </c>
      <c r="J92" s="33"/>
      <c r="K92" s="34"/>
      <c r="L92" s="31">
        <v>3.03</v>
      </c>
      <c r="M92" s="32">
        <f t="shared" si="12"/>
        <v>93.850498860000002</v>
      </c>
      <c r="N92" s="33">
        <v>43.26</v>
      </c>
      <c r="O92" s="34">
        <f t="shared" si="13"/>
        <v>605.92984200000001</v>
      </c>
      <c r="P92" s="37"/>
      <c r="Q92" s="38"/>
      <c r="R92" s="44"/>
      <c r="S92" s="37">
        <v>2.3530000000000002</v>
      </c>
      <c r="T92" s="40">
        <v>34.401000000000003</v>
      </c>
      <c r="U92" s="41">
        <v>7.8</v>
      </c>
      <c r="V92" s="37">
        <v>7.5510000000000002</v>
      </c>
      <c r="W92" s="37">
        <v>1.21</v>
      </c>
      <c r="X92" s="42"/>
      <c r="Y92" s="42"/>
    </row>
    <row r="93" spans="1:25" x14ac:dyDescent="0.25">
      <c r="A93" s="28" t="s">
        <v>35</v>
      </c>
      <c r="B93" s="29">
        <v>33000</v>
      </c>
      <c r="C93" s="30"/>
      <c r="D93" s="31">
        <v>3.03</v>
      </c>
      <c r="E93" s="32">
        <f t="shared" si="6"/>
        <v>93.850498860000002</v>
      </c>
      <c r="F93" s="33">
        <v>43.66</v>
      </c>
      <c r="G93" s="34">
        <f t="shared" si="7"/>
        <v>611.53252199999997</v>
      </c>
      <c r="H93" s="35">
        <v>0</v>
      </c>
      <c r="I93" s="36">
        <f t="shared" si="8"/>
        <v>0</v>
      </c>
      <c r="J93" s="33"/>
      <c r="K93" s="34"/>
      <c r="L93" s="31">
        <v>3.06</v>
      </c>
      <c r="M93" s="32">
        <f t="shared" si="12"/>
        <v>94.779711720000009</v>
      </c>
      <c r="N93" s="33">
        <v>44.38</v>
      </c>
      <c r="O93" s="34">
        <f t="shared" si="13"/>
        <v>621.617346</v>
      </c>
      <c r="P93" s="37">
        <v>0.61260000000000003</v>
      </c>
      <c r="Q93" s="38"/>
      <c r="R93" s="44"/>
      <c r="S93" s="37">
        <v>2.3660000000000001</v>
      </c>
      <c r="T93" s="40">
        <v>34.119999999999997</v>
      </c>
      <c r="U93" s="41">
        <v>7.3</v>
      </c>
      <c r="V93" s="37">
        <v>7.5940000000000003</v>
      </c>
      <c r="W93" s="37">
        <v>1.1299999999999999</v>
      </c>
      <c r="X93" s="42"/>
      <c r="Y93" s="42"/>
    </row>
    <row r="94" spans="1:25" x14ac:dyDescent="0.25">
      <c r="A94" s="28" t="s">
        <v>35</v>
      </c>
      <c r="B94" s="29">
        <v>33007</v>
      </c>
      <c r="C94" s="30"/>
      <c r="D94" s="31">
        <v>3</v>
      </c>
      <c r="E94" s="32">
        <f t="shared" si="6"/>
        <v>92.921286000000009</v>
      </c>
      <c r="F94" s="33">
        <v>42.93</v>
      </c>
      <c r="G94" s="34">
        <f t="shared" si="7"/>
        <v>601.30763100000001</v>
      </c>
      <c r="H94" s="35">
        <v>0.1</v>
      </c>
      <c r="I94" s="36">
        <f t="shared" si="8"/>
        <v>1.4006700000000001</v>
      </c>
      <c r="J94" s="33"/>
      <c r="K94" s="34"/>
      <c r="L94" s="31">
        <v>3.03</v>
      </c>
      <c r="M94" s="32">
        <f t="shared" si="12"/>
        <v>93.850498860000002</v>
      </c>
      <c r="N94" s="33">
        <v>43.54</v>
      </c>
      <c r="O94" s="34">
        <f t="shared" si="13"/>
        <v>609.85171800000001</v>
      </c>
      <c r="P94" s="37">
        <v>0.56859999999999999</v>
      </c>
      <c r="Q94" s="38"/>
      <c r="R94" s="44"/>
      <c r="S94" s="37">
        <v>2.3610000000000002</v>
      </c>
      <c r="T94" s="40">
        <v>34.368000000000002</v>
      </c>
      <c r="U94" s="41">
        <v>7.5</v>
      </c>
      <c r="V94" s="37">
        <v>7.5380000000000003</v>
      </c>
      <c r="W94" s="37">
        <v>1.1399999999999999</v>
      </c>
      <c r="X94" s="42"/>
      <c r="Y94" s="42"/>
    </row>
    <row r="95" spans="1:25" x14ac:dyDescent="0.25">
      <c r="A95" s="28" t="s">
        <v>35</v>
      </c>
      <c r="B95" s="29">
        <v>33014</v>
      </c>
      <c r="C95" s="30"/>
      <c r="D95" s="31">
        <v>3.03</v>
      </c>
      <c r="E95" s="32">
        <f t="shared" si="6"/>
        <v>93.850498860000002</v>
      </c>
      <c r="F95" s="33">
        <v>43.17</v>
      </c>
      <c r="G95" s="34">
        <f t="shared" si="7"/>
        <v>604.66923900000006</v>
      </c>
      <c r="H95" s="35">
        <v>0.05</v>
      </c>
      <c r="I95" s="36">
        <f t="shared" si="8"/>
        <v>0.70033500000000004</v>
      </c>
      <c r="J95" s="33"/>
      <c r="K95" s="34"/>
      <c r="L95" s="31">
        <v>3.1</v>
      </c>
      <c r="M95" s="32">
        <f t="shared" si="12"/>
        <v>96.018662200000009</v>
      </c>
      <c r="N95" s="33">
        <v>43.82</v>
      </c>
      <c r="O95" s="34">
        <f t="shared" si="13"/>
        <v>613.773594</v>
      </c>
      <c r="P95" s="37">
        <v>0.47689999999999999</v>
      </c>
      <c r="Q95" s="38"/>
      <c r="R95" s="44"/>
      <c r="S95" s="37">
        <v>2.3580000000000001</v>
      </c>
      <c r="T95" s="40">
        <v>34.387</v>
      </c>
      <c r="U95" s="41">
        <v>7.2</v>
      </c>
      <c r="V95" s="37">
        <v>7.59</v>
      </c>
      <c r="W95" s="37">
        <v>1.06</v>
      </c>
      <c r="X95" s="42"/>
      <c r="Y95" s="42"/>
    </row>
    <row r="96" spans="1:25" x14ac:dyDescent="0.25">
      <c r="A96" s="28" t="s">
        <v>35</v>
      </c>
      <c r="B96" s="29">
        <v>33022</v>
      </c>
      <c r="C96" s="30"/>
      <c r="D96" s="31">
        <v>3.03</v>
      </c>
      <c r="E96" s="32">
        <f t="shared" si="6"/>
        <v>93.850498860000002</v>
      </c>
      <c r="F96" s="33">
        <v>43.41</v>
      </c>
      <c r="G96" s="34">
        <f t="shared" si="7"/>
        <v>608.03084699999999</v>
      </c>
      <c r="H96" s="35">
        <v>0.05</v>
      </c>
      <c r="I96" s="36">
        <f t="shared" si="8"/>
        <v>0.70033500000000004</v>
      </c>
      <c r="J96" s="33"/>
      <c r="K96" s="34"/>
      <c r="L96" s="31">
        <v>3.1</v>
      </c>
      <c r="M96" s="32">
        <f t="shared" si="12"/>
        <v>96.018662200000009</v>
      </c>
      <c r="N96" s="33">
        <v>44.1</v>
      </c>
      <c r="O96" s="34">
        <f t="shared" si="13"/>
        <v>617.69547</v>
      </c>
      <c r="P96" s="37">
        <v>0.59719999999999995</v>
      </c>
      <c r="Q96" s="38"/>
      <c r="R96" s="44"/>
      <c r="S96" s="37">
        <v>2.3580000000000001</v>
      </c>
      <c r="T96" s="40">
        <v>34.389000000000003</v>
      </c>
      <c r="U96" s="41">
        <v>8.1</v>
      </c>
      <c r="V96" s="37">
        <v>7.58</v>
      </c>
      <c r="W96" s="37">
        <v>1.1100000000000001</v>
      </c>
      <c r="X96" s="42"/>
      <c r="Y96" s="42"/>
    </row>
    <row r="97" spans="1:25" x14ac:dyDescent="0.25">
      <c r="A97" s="28" t="s">
        <v>35</v>
      </c>
      <c r="B97" s="29">
        <v>33028</v>
      </c>
      <c r="C97" s="30"/>
      <c r="D97" s="31">
        <v>3.06</v>
      </c>
      <c r="E97" s="32">
        <f t="shared" si="6"/>
        <v>94.779711720000009</v>
      </c>
      <c r="F97" s="33">
        <v>43.9</v>
      </c>
      <c r="G97" s="34">
        <f t="shared" si="7"/>
        <v>614.89413000000002</v>
      </c>
      <c r="H97" s="35">
        <v>0.01</v>
      </c>
      <c r="I97" s="36">
        <f t="shared" si="8"/>
        <v>0.140067</v>
      </c>
      <c r="J97" s="33"/>
      <c r="K97" s="34"/>
      <c r="L97" s="31">
        <v>3.19</v>
      </c>
      <c r="M97" s="32">
        <f t="shared" si="12"/>
        <v>98.806300780000001</v>
      </c>
      <c r="N97" s="33">
        <v>44.66</v>
      </c>
      <c r="O97" s="34">
        <f t="shared" si="13"/>
        <v>625.539222</v>
      </c>
      <c r="P97" s="37">
        <v>1.6822999999999999</v>
      </c>
      <c r="Q97" s="38"/>
      <c r="R97" s="44"/>
      <c r="S97" s="37">
        <v>2.371</v>
      </c>
      <c r="T97" s="40">
        <v>34.420999999999999</v>
      </c>
      <c r="U97" s="41">
        <v>8.1</v>
      </c>
      <c r="V97" s="37">
        <v>7.577</v>
      </c>
      <c r="W97" s="37">
        <v>1.1399999999999999</v>
      </c>
      <c r="X97" s="42"/>
      <c r="Y97" s="42"/>
    </row>
    <row r="98" spans="1:25" x14ac:dyDescent="0.25">
      <c r="A98" s="28" t="s">
        <v>35</v>
      </c>
      <c r="B98" s="29">
        <v>33035</v>
      </c>
      <c r="C98" s="30"/>
      <c r="D98" s="31">
        <v>3.09</v>
      </c>
      <c r="E98" s="32">
        <f t="shared" si="6"/>
        <v>95.708924580000001</v>
      </c>
      <c r="F98" s="33">
        <v>42.72</v>
      </c>
      <c r="G98" s="34">
        <f t="shared" si="7"/>
        <v>598.36622399999999</v>
      </c>
      <c r="H98" s="35">
        <v>0.1</v>
      </c>
      <c r="I98" s="36">
        <f t="shared" si="8"/>
        <v>1.4006700000000001</v>
      </c>
      <c r="J98" s="33"/>
      <c r="K98" s="34"/>
      <c r="L98" s="31">
        <v>3.14</v>
      </c>
      <c r="M98" s="32">
        <f t="shared" si="12"/>
        <v>97.257612680000008</v>
      </c>
      <c r="N98" s="33">
        <v>43.3</v>
      </c>
      <c r="O98" s="34">
        <f t="shared" si="13"/>
        <v>606.49010999999996</v>
      </c>
      <c r="P98" s="37">
        <v>2.4260000000000002</v>
      </c>
      <c r="Q98" s="38"/>
      <c r="R98" s="44"/>
      <c r="S98" s="37">
        <v>2.3740000000000001</v>
      </c>
      <c r="T98" s="40">
        <v>34.412999999999997</v>
      </c>
      <c r="U98" s="41">
        <v>8</v>
      </c>
      <c r="V98" s="37">
        <v>7.5780000000000003</v>
      </c>
      <c r="W98" s="37">
        <v>1.1100000000000001</v>
      </c>
      <c r="X98" s="42"/>
      <c r="Y98" s="42"/>
    </row>
    <row r="99" spans="1:25" x14ac:dyDescent="0.25">
      <c r="A99" s="28" t="s">
        <v>35</v>
      </c>
      <c r="B99" s="29">
        <v>33042</v>
      </c>
      <c r="C99" s="30"/>
      <c r="D99" s="31">
        <v>3.09</v>
      </c>
      <c r="E99" s="32">
        <f t="shared" si="6"/>
        <v>95.708924580000001</v>
      </c>
      <c r="F99" s="33">
        <v>42.63</v>
      </c>
      <c r="G99" s="34">
        <f t="shared" si="7"/>
        <v>597.10562100000004</v>
      </c>
      <c r="H99" s="35">
        <v>0</v>
      </c>
      <c r="I99" s="36">
        <f t="shared" si="8"/>
        <v>0</v>
      </c>
      <c r="J99" s="33"/>
      <c r="K99" s="34"/>
      <c r="L99" s="31">
        <v>3.33</v>
      </c>
      <c r="M99" s="32">
        <f t="shared" si="12"/>
        <v>103.14262746</v>
      </c>
      <c r="N99" s="33">
        <v>43.3</v>
      </c>
      <c r="O99" s="34">
        <f t="shared" si="13"/>
        <v>606.49010999999996</v>
      </c>
      <c r="P99" s="37">
        <v>1.4973000000000001</v>
      </c>
      <c r="Q99" s="38"/>
      <c r="R99" s="44"/>
      <c r="S99" s="37">
        <v>2.3679999999999999</v>
      </c>
      <c r="T99" s="40">
        <v>34.396000000000001</v>
      </c>
      <c r="U99" s="41">
        <v>8.4</v>
      </c>
      <c r="V99" s="37">
        <v>7.5860000000000003</v>
      </c>
      <c r="W99" s="37">
        <v>1.1200000000000001</v>
      </c>
      <c r="X99" s="42"/>
      <c r="Y99" s="42"/>
    </row>
    <row r="100" spans="1:25" ht="15.75" thickBot="1" x14ac:dyDescent="0.3">
      <c r="A100" s="45" t="s">
        <v>35</v>
      </c>
      <c r="B100" s="46">
        <v>33049</v>
      </c>
      <c r="C100" s="47"/>
      <c r="D100" s="48">
        <v>3.15</v>
      </c>
      <c r="E100" s="49">
        <f t="shared" si="6"/>
        <v>97.567350300000001</v>
      </c>
      <c r="F100" s="50">
        <v>42.77</v>
      </c>
      <c r="G100" s="51">
        <f t="shared" si="7"/>
        <v>599.0665590000001</v>
      </c>
      <c r="H100" s="52">
        <v>0.02</v>
      </c>
      <c r="I100" s="53">
        <f t="shared" si="8"/>
        <v>0.28013399999999999</v>
      </c>
      <c r="J100" s="50"/>
      <c r="K100" s="51"/>
      <c r="L100" s="48">
        <v>3.29</v>
      </c>
      <c r="M100" s="49">
        <f t="shared" si="12"/>
        <v>101.90367698</v>
      </c>
      <c r="N100" s="50">
        <v>43.4</v>
      </c>
      <c r="O100" s="51">
        <f t="shared" si="13"/>
        <v>607.89077999999995</v>
      </c>
      <c r="P100" s="54">
        <v>0.65949999999999998</v>
      </c>
      <c r="Q100" s="55"/>
      <c r="R100" s="56"/>
      <c r="S100" s="54">
        <v>2.371</v>
      </c>
      <c r="T100" s="57">
        <v>34.401000000000003</v>
      </c>
      <c r="U100" s="58">
        <v>7.7</v>
      </c>
      <c r="V100" s="54">
        <v>7.5880000000000001</v>
      </c>
      <c r="W100" s="54">
        <v>1.1299999999999999</v>
      </c>
      <c r="X100" s="59"/>
      <c r="Y100" s="59"/>
    </row>
    <row r="101" spans="1:25" x14ac:dyDescent="0.25">
      <c r="A101" s="28" t="s">
        <v>35</v>
      </c>
      <c r="B101" s="29">
        <v>33056</v>
      </c>
      <c r="C101" s="30"/>
      <c r="D101" s="31">
        <v>3.2</v>
      </c>
      <c r="E101" s="32">
        <f t="shared" si="6"/>
        <v>99.116038400000008</v>
      </c>
      <c r="F101" s="33">
        <v>42.86</v>
      </c>
      <c r="G101" s="34">
        <f t="shared" si="7"/>
        <v>600.32716200000004</v>
      </c>
      <c r="H101" s="35">
        <v>0.02</v>
      </c>
      <c r="I101" s="36">
        <f t="shared" si="8"/>
        <v>0.28013399999999999</v>
      </c>
      <c r="J101" s="33">
        <v>86.73</v>
      </c>
      <c r="K101" s="34">
        <f t="shared" ref="K101:K106" si="14">J101*28.0855</f>
        <v>2435.855415</v>
      </c>
      <c r="L101" s="31">
        <v>3.33</v>
      </c>
      <c r="M101" s="32">
        <f t="shared" si="12"/>
        <v>103.14262746</v>
      </c>
      <c r="N101" s="33">
        <v>43.63</v>
      </c>
      <c r="O101" s="34">
        <f t="shared" si="13"/>
        <v>611.11232100000007</v>
      </c>
      <c r="P101" s="37">
        <v>2.2505000000000002</v>
      </c>
      <c r="Q101" s="38"/>
      <c r="R101" s="44"/>
      <c r="S101" s="37">
        <v>2.379</v>
      </c>
      <c r="T101" s="40">
        <v>34.409999999999997</v>
      </c>
      <c r="U101" s="41">
        <v>7.8</v>
      </c>
      <c r="V101" s="37">
        <v>7.5979999999999999</v>
      </c>
      <c r="W101" s="37">
        <v>1.1299999999999999</v>
      </c>
      <c r="X101" s="42"/>
      <c r="Y101" s="42"/>
    </row>
    <row r="102" spans="1:25" x14ac:dyDescent="0.25">
      <c r="A102" s="28" t="s">
        <v>35</v>
      </c>
      <c r="B102" s="29">
        <v>33060</v>
      </c>
      <c r="C102" s="30"/>
      <c r="D102" s="31">
        <v>3.15</v>
      </c>
      <c r="E102" s="32">
        <f t="shared" si="6"/>
        <v>97.567350300000001</v>
      </c>
      <c r="F102" s="33">
        <v>43.1</v>
      </c>
      <c r="G102" s="34">
        <f t="shared" si="7"/>
        <v>603.68877000000009</v>
      </c>
      <c r="H102" s="35">
        <v>0.22</v>
      </c>
      <c r="I102" s="36">
        <f t="shared" si="8"/>
        <v>3.081474</v>
      </c>
      <c r="J102" s="33">
        <v>87.26</v>
      </c>
      <c r="K102" s="34">
        <f t="shared" si="14"/>
        <v>2450.74073</v>
      </c>
      <c r="L102" s="31">
        <v>3.36</v>
      </c>
      <c r="M102" s="32">
        <f t="shared" si="12"/>
        <v>104.07184031999999</v>
      </c>
      <c r="N102" s="33">
        <v>43.63</v>
      </c>
      <c r="O102" s="34">
        <f t="shared" si="13"/>
        <v>611.11232100000007</v>
      </c>
      <c r="P102" s="37"/>
      <c r="Q102" s="38"/>
      <c r="R102" s="44"/>
      <c r="S102" s="37">
        <v>2.359</v>
      </c>
      <c r="T102" s="40">
        <v>34.414999999999999</v>
      </c>
      <c r="U102" s="41">
        <v>7.5</v>
      </c>
      <c r="V102" s="37">
        <v>7.58</v>
      </c>
      <c r="W102" s="37">
        <v>1.1499999999999999</v>
      </c>
      <c r="X102" s="42"/>
      <c r="Y102" s="42"/>
    </row>
    <row r="103" spans="1:25" x14ac:dyDescent="0.25">
      <c r="A103" s="28" t="s">
        <v>35</v>
      </c>
      <c r="B103" s="29">
        <v>33067</v>
      </c>
      <c r="C103" s="30"/>
      <c r="D103" s="31">
        <v>3.2</v>
      </c>
      <c r="E103" s="32">
        <f t="shared" si="6"/>
        <v>99.116038400000008</v>
      </c>
      <c r="F103" s="33">
        <v>42.72</v>
      </c>
      <c r="G103" s="34">
        <f t="shared" si="7"/>
        <v>598.36622399999999</v>
      </c>
      <c r="H103" s="35">
        <v>0.16</v>
      </c>
      <c r="I103" s="36">
        <f t="shared" si="8"/>
        <v>2.241072</v>
      </c>
      <c r="J103" s="33">
        <v>84.96</v>
      </c>
      <c r="K103" s="34">
        <f t="shared" si="14"/>
        <v>2386.1440799999996</v>
      </c>
      <c r="L103" s="31">
        <v>3.43</v>
      </c>
      <c r="M103" s="32">
        <f t="shared" si="12"/>
        <v>106.24000366000001</v>
      </c>
      <c r="N103" s="33">
        <v>43.54</v>
      </c>
      <c r="O103" s="34">
        <f t="shared" si="13"/>
        <v>609.85171800000001</v>
      </c>
      <c r="P103" s="37">
        <v>0.8992</v>
      </c>
      <c r="Q103" s="38"/>
      <c r="R103" s="44"/>
      <c r="S103" s="37">
        <v>2.3540000000000001</v>
      </c>
      <c r="T103" s="40">
        <v>34.396000000000001</v>
      </c>
      <c r="U103" s="41">
        <v>7.9</v>
      </c>
      <c r="V103" s="37">
        <v>7.5830000000000002</v>
      </c>
      <c r="W103" s="37">
        <v>1.2</v>
      </c>
      <c r="X103" s="42"/>
      <c r="Y103" s="42"/>
    </row>
    <row r="104" spans="1:25" x14ac:dyDescent="0.25">
      <c r="A104" s="28" t="s">
        <v>35</v>
      </c>
      <c r="B104" s="29">
        <v>33077</v>
      </c>
      <c r="C104" s="30"/>
      <c r="D104" s="31">
        <v>3.2</v>
      </c>
      <c r="E104" s="32">
        <f t="shared" si="6"/>
        <v>99.116038400000008</v>
      </c>
      <c r="F104" s="33">
        <v>42.63</v>
      </c>
      <c r="G104" s="34">
        <f t="shared" si="7"/>
        <v>597.10562100000004</v>
      </c>
      <c r="H104" s="35">
        <v>0</v>
      </c>
      <c r="I104" s="36">
        <f t="shared" si="8"/>
        <v>0</v>
      </c>
      <c r="J104" s="33">
        <v>84.67</v>
      </c>
      <c r="K104" s="34">
        <f t="shared" si="14"/>
        <v>2377.9992849999999</v>
      </c>
      <c r="L104" s="31">
        <v>3.36</v>
      </c>
      <c r="M104" s="32">
        <f t="shared" si="12"/>
        <v>104.07184031999999</v>
      </c>
      <c r="N104" s="33">
        <v>43.16</v>
      </c>
      <c r="O104" s="34">
        <f t="shared" si="13"/>
        <v>604.52917200000002</v>
      </c>
      <c r="P104" s="37">
        <v>2.1709999999999998</v>
      </c>
      <c r="Q104" s="38"/>
      <c r="R104" s="44"/>
      <c r="S104" s="37">
        <v>2.3540000000000001</v>
      </c>
      <c r="T104" s="40">
        <v>34.39</v>
      </c>
      <c r="U104" s="41">
        <v>7.8</v>
      </c>
      <c r="V104" s="37">
        <v>7.5750000000000002</v>
      </c>
      <c r="W104" s="37">
        <v>1.1299999999999999</v>
      </c>
      <c r="X104" s="42"/>
      <c r="Y104" s="42"/>
    </row>
    <row r="105" spans="1:25" x14ac:dyDescent="0.25">
      <c r="A105" s="28" t="s">
        <v>35</v>
      </c>
      <c r="B105" s="29">
        <v>33084</v>
      </c>
      <c r="C105" s="30"/>
      <c r="D105" s="31">
        <v>3.2</v>
      </c>
      <c r="E105" s="32">
        <f t="shared" si="6"/>
        <v>99.116038400000008</v>
      </c>
      <c r="F105" s="33">
        <v>42.48</v>
      </c>
      <c r="G105" s="34">
        <f t="shared" si="7"/>
        <v>595.00461599999994</v>
      </c>
      <c r="H105" s="35">
        <v>0</v>
      </c>
      <c r="I105" s="36">
        <f t="shared" si="8"/>
        <v>0</v>
      </c>
      <c r="J105" s="33">
        <v>82.32</v>
      </c>
      <c r="K105" s="34">
        <f t="shared" si="14"/>
        <v>2311.9983599999996</v>
      </c>
      <c r="L105" s="31">
        <v>3.33</v>
      </c>
      <c r="M105" s="32">
        <f t="shared" si="12"/>
        <v>103.14262746</v>
      </c>
      <c r="N105" s="33">
        <v>43.44</v>
      </c>
      <c r="O105" s="34">
        <f t="shared" si="13"/>
        <v>608.45104800000001</v>
      </c>
      <c r="P105" s="37">
        <v>1.2985</v>
      </c>
      <c r="Q105" s="38"/>
      <c r="R105" s="44"/>
      <c r="S105" s="37">
        <v>2.3559999999999999</v>
      </c>
      <c r="T105" s="40">
        <v>34.378</v>
      </c>
      <c r="U105" s="41">
        <v>8.1</v>
      </c>
      <c r="V105" s="37">
        <v>7.5640000000000001</v>
      </c>
      <c r="W105" s="37">
        <v>1.0900000000000001</v>
      </c>
      <c r="X105" s="42"/>
      <c r="Y105" s="42"/>
    </row>
    <row r="106" spans="1:25" x14ac:dyDescent="0.25">
      <c r="A106" s="28" t="s">
        <v>35</v>
      </c>
      <c r="B106" s="29">
        <v>33091</v>
      </c>
      <c r="C106" s="30"/>
      <c r="D106" s="31">
        <v>3.22</v>
      </c>
      <c r="E106" s="32">
        <f t="shared" si="6"/>
        <v>99.735513640000008</v>
      </c>
      <c r="F106" s="33">
        <v>42.72</v>
      </c>
      <c r="G106" s="34">
        <f t="shared" si="7"/>
        <v>598.36622399999999</v>
      </c>
      <c r="H106" s="35">
        <v>0.1</v>
      </c>
      <c r="I106" s="36">
        <f t="shared" si="8"/>
        <v>1.4006700000000001</v>
      </c>
      <c r="J106" s="33">
        <v>84.96</v>
      </c>
      <c r="K106" s="34">
        <f t="shared" si="14"/>
        <v>2386.1440799999996</v>
      </c>
      <c r="L106" s="31">
        <v>3.22</v>
      </c>
      <c r="M106" s="32">
        <f t="shared" si="12"/>
        <v>99.735513640000008</v>
      </c>
      <c r="N106" s="33">
        <v>43.4</v>
      </c>
      <c r="O106" s="34">
        <f t="shared" si="13"/>
        <v>607.89077999999995</v>
      </c>
      <c r="P106" s="37">
        <v>1.4722999999999999</v>
      </c>
      <c r="Q106" s="38"/>
      <c r="R106" s="44"/>
      <c r="S106" s="37">
        <v>2.351</v>
      </c>
      <c r="T106" s="40">
        <v>34.402999999999999</v>
      </c>
      <c r="U106" s="41">
        <v>8.1</v>
      </c>
      <c r="V106" s="37">
        <v>7.56</v>
      </c>
      <c r="W106" s="37">
        <v>1.1100000000000001</v>
      </c>
      <c r="X106" s="42"/>
      <c r="Y106" s="42"/>
    </row>
    <row r="107" spans="1:25" x14ac:dyDescent="0.25">
      <c r="A107" s="28" t="s">
        <v>35</v>
      </c>
      <c r="B107" s="29">
        <v>33098</v>
      </c>
      <c r="C107" s="30"/>
      <c r="D107" s="31">
        <v>2.98</v>
      </c>
      <c r="E107" s="32">
        <f t="shared" si="6"/>
        <v>92.301810759999995</v>
      </c>
      <c r="F107" s="33">
        <v>41.71</v>
      </c>
      <c r="G107" s="34">
        <f t="shared" si="7"/>
        <v>584.21945700000003</v>
      </c>
      <c r="H107" s="35">
        <v>0</v>
      </c>
      <c r="I107" s="36">
        <f t="shared" si="8"/>
        <v>0</v>
      </c>
      <c r="J107" s="33"/>
      <c r="K107" s="34"/>
      <c r="L107" s="31">
        <v>3.42</v>
      </c>
      <c r="M107" s="32">
        <f t="shared" si="12"/>
        <v>105.93026604000001</v>
      </c>
      <c r="N107" s="33">
        <v>42.73</v>
      </c>
      <c r="O107" s="34">
        <f t="shared" si="13"/>
        <v>598.50629099999992</v>
      </c>
      <c r="P107" s="37">
        <v>2.6909000000000001</v>
      </c>
      <c r="Q107" s="38"/>
      <c r="R107" s="44"/>
      <c r="S107" s="37">
        <v>2.3559999999999999</v>
      </c>
      <c r="T107" s="40">
        <v>34.395000000000003</v>
      </c>
      <c r="U107" s="41">
        <v>8</v>
      </c>
      <c r="V107" s="37">
        <v>7.5679999999999996</v>
      </c>
      <c r="W107" s="37">
        <v>1.1599999999999999</v>
      </c>
      <c r="X107" s="42"/>
      <c r="Y107" s="42"/>
    </row>
    <row r="108" spans="1:25" x14ac:dyDescent="0.25">
      <c r="A108" s="28" t="s">
        <v>35</v>
      </c>
      <c r="B108" s="29">
        <v>33105</v>
      </c>
      <c r="C108" s="30"/>
      <c r="D108" s="31">
        <v>3.02</v>
      </c>
      <c r="E108" s="32">
        <f t="shared" si="6"/>
        <v>93.540761240000009</v>
      </c>
      <c r="F108" s="33">
        <v>42.11</v>
      </c>
      <c r="G108" s="34">
        <f t="shared" si="7"/>
        <v>589.822137</v>
      </c>
      <c r="H108" s="35">
        <v>0</v>
      </c>
      <c r="I108" s="36">
        <f t="shared" si="8"/>
        <v>0</v>
      </c>
      <c r="J108" s="33"/>
      <c r="K108" s="34"/>
      <c r="L108" s="31">
        <f>3.53-0.21</f>
        <v>3.32</v>
      </c>
      <c r="M108" s="32">
        <f t="shared" si="12"/>
        <v>102.83288983999999</v>
      </c>
      <c r="N108" s="33">
        <v>43.35</v>
      </c>
      <c r="O108" s="34">
        <f t="shared" si="13"/>
        <v>607.19044500000007</v>
      </c>
      <c r="P108" s="37">
        <v>0.6885</v>
      </c>
      <c r="Q108" s="38"/>
      <c r="R108" s="44"/>
      <c r="S108" s="37">
        <v>2.351</v>
      </c>
      <c r="T108" s="40">
        <v>34.408999999999999</v>
      </c>
      <c r="U108" s="41">
        <v>8</v>
      </c>
      <c r="V108" s="37">
        <v>7.5659999999999998</v>
      </c>
      <c r="W108" s="37">
        <v>1.1100000000000001</v>
      </c>
      <c r="X108" s="42"/>
      <c r="Y108" s="42"/>
    </row>
    <row r="109" spans="1:25" x14ac:dyDescent="0.25">
      <c r="A109" s="28" t="s">
        <v>35</v>
      </c>
      <c r="B109" s="29">
        <v>33112</v>
      </c>
      <c r="C109" s="30"/>
      <c r="D109" s="31">
        <v>3.02</v>
      </c>
      <c r="E109" s="32">
        <f t="shared" si="6"/>
        <v>93.540761240000009</v>
      </c>
      <c r="F109" s="33">
        <v>42.11</v>
      </c>
      <c r="G109" s="34">
        <f t="shared" si="7"/>
        <v>589.822137</v>
      </c>
      <c r="H109" s="35">
        <v>0</v>
      </c>
      <c r="I109" s="36">
        <f t="shared" si="8"/>
        <v>0</v>
      </c>
      <c r="J109" s="33"/>
      <c r="K109" s="34"/>
      <c r="L109" s="31">
        <f>3.53-0.21</f>
        <v>3.32</v>
      </c>
      <c r="M109" s="32">
        <f t="shared" si="12"/>
        <v>102.83288983999999</v>
      </c>
      <c r="N109" s="33">
        <v>43.14</v>
      </c>
      <c r="O109" s="34">
        <f t="shared" si="13"/>
        <v>604.24903800000004</v>
      </c>
      <c r="P109" s="37">
        <v>4.8773</v>
      </c>
      <c r="Q109" s="38"/>
      <c r="R109" s="44"/>
      <c r="S109" s="37">
        <v>2.3559999999999999</v>
      </c>
      <c r="T109" s="40">
        <v>34.411999999999999</v>
      </c>
      <c r="U109" s="41">
        <v>8.9</v>
      </c>
      <c r="V109" s="37">
        <v>7.5519999999999996</v>
      </c>
      <c r="W109" s="37">
        <v>1.2</v>
      </c>
      <c r="X109" s="42"/>
      <c r="Y109" s="42"/>
    </row>
    <row r="110" spans="1:25" x14ac:dyDescent="0.25">
      <c r="A110" s="28" t="s">
        <v>35</v>
      </c>
      <c r="B110" s="29">
        <v>33120</v>
      </c>
      <c r="C110" s="30"/>
      <c r="D110" s="31">
        <v>3.02</v>
      </c>
      <c r="E110" s="32">
        <f t="shared" si="6"/>
        <v>93.540761240000009</v>
      </c>
      <c r="F110" s="33">
        <v>42.11</v>
      </c>
      <c r="G110" s="34">
        <f t="shared" si="7"/>
        <v>589.822137</v>
      </c>
      <c r="H110" s="35">
        <v>0</v>
      </c>
      <c r="I110" s="36">
        <f t="shared" si="8"/>
        <v>0</v>
      </c>
      <c r="J110" s="33"/>
      <c r="K110" s="34"/>
      <c r="L110" s="31">
        <f>3.57-0.21</f>
        <v>3.36</v>
      </c>
      <c r="M110" s="32">
        <f t="shared" si="12"/>
        <v>104.07184031999999</v>
      </c>
      <c r="N110" s="33">
        <v>43.55</v>
      </c>
      <c r="O110" s="34">
        <f t="shared" si="13"/>
        <v>609.99178499999994</v>
      </c>
      <c r="P110" s="37">
        <v>3.5253999999999999</v>
      </c>
      <c r="Q110" s="38"/>
      <c r="R110" s="44"/>
      <c r="S110" s="37">
        <v>2.3540000000000001</v>
      </c>
      <c r="T110" s="40">
        <v>34.411000000000001</v>
      </c>
      <c r="U110" s="41">
        <v>7.9</v>
      </c>
      <c r="V110" s="37">
        <v>7.5439999999999996</v>
      </c>
      <c r="W110" s="37">
        <v>1.1000000000000001</v>
      </c>
      <c r="X110" s="42"/>
      <c r="Y110" s="42"/>
    </row>
    <row r="111" spans="1:25" x14ac:dyDescent="0.25">
      <c r="A111" s="28" t="s">
        <v>35</v>
      </c>
      <c r="B111" s="29">
        <v>33126</v>
      </c>
      <c r="C111" s="30"/>
      <c r="D111" s="31">
        <v>3.02</v>
      </c>
      <c r="E111" s="32">
        <f t="shared" si="6"/>
        <v>93.540761240000009</v>
      </c>
      <c r="F111" s="33">
        <v>41.91</v>
      </c>
      <c r="G111" s="34">
        <f t="shared" si="7"/>
        <v>587.02079700000002</v>
      </c>
      <c r="H111" s="35">
        <v>0</v>
      </c>
      <c r="I111" s="36">
        <f t="shared" si="8"/>
        <v>0</v>
      </c>
      <c r="J111" s="33"/>
      <c r="K111" s="34"/>
      <c r="L111" s="31">
        <f>3.55-0.21</f>
        <v>3.34</v>
      </c>
      <c r="M111" s="32">
        <f t="shared" si="12"/>
        <v>103.45236507999999</v>
      </c>
      <c r="N111" s="33">
        <v>43.55</v>
      </c>
      <c r="O111" s="34">
        <f t="shared" si="13"/>
        <v>609.99178499999994</v>
      </c>
      <c r="P111" s="37">
        <v>0.74480000000000002</v>
      </c>
      <c r="Q111" s="38"/>
      <c r="R111" s="44"/>
      <c r="S111" s="37">
        <v>2.3540000000000001</v>
      </c>
      <c r="T111" s="40">
        <v>34.393999999999998</v>
      </c>
      <c r="U111" s="41">
        <v>7.1</v>
      </c>
      <c r="V111" s="37">
        <v>7.5579999999999998</v>
      </c>
      <c r="W111" s="37">
        <v>1.07</v>
      </c>
      <c r="X111" s="42"/>
      <c r="Y111" s="42"/>
    </row>
    <row r="112" spans="1:25" x14ac:dyDescent="0.25">
      <c r="A112" s="28" t="s">
        <v>35</v>
      </c>
      <c r="B112" s="29">
        <v>33133</v>
      </c>
      <c r="C112" s="30"/>
      <c r="D112" s="31">
        <v>2.54</v>
      </c>
      <c r="E112" s="32">
        <f t="shared" si="6"/>
        <v>78.673355479999998</v>
      </c>
      <c r="F112" s="33">
        <v>41.31</v>
      </c>
      <c r="G112" s="34">
        <f t="shared" si="7"/>
        <v>578.61677700000007</v>
      </c>
      <c r="H112" s="35">
        <v>0</v>
      </c>
      <c r="I112" s="36">
        <f t="shared" si="8"/>
        <v>0</v>
      </c>
      <c r="J112" s="33">
        <v>96.7</v>
      </c>
      <c r="K112" s="34">
        <f t="shared" ref="K112:K127" si="15">J112*28.0855</f>
        <v>2715.8678500000001</v>
      </c>
      <c r="L112" s="31">
        <v>3.69</v>
      </c>
      <c r="M112" s="32">
        <f t="shared" si="12"/>
        <v>114.29318178</v>
      </c>
      <c r="N112" s="33">
        <v>45.6</v>
      </c>
      <c r="O112" s="34">
        <f t="shared" si="13"/>
        <v>638.70552000000009</v>
      </c>
      <c r="P112" s="37">
        <v>0.78369999999999995</v>
      </c>
      <c r="Q112" s="38"/>
      <c r="R112" s="44"/>
      <c r="S112" s="37">
        <v>2.3250000000000002</v>
      </c>
      <c r="T112" s="40">
        <v>34.292000000000002</v>
      </c>
      <c r="U112" s="41">
        <v>8.4</v>
      </c>
      <c r="V112" s="37">
        <v>7.5460000000000003</v>
      </c>
      <c r="W112" s="37">
        <v>1.2</v>
      </c>
      <c r="X112" s="42"/>
      <c r="Y112" s="42"/>
    </row>
    <row r="113" spans="1:25" x14ac:dyDescent="0.25">
      <c r="A113" s="28" t="s">
        <v>35</v>
      </c>
      <c r="B113" s="29">
        <v>33140</v>
      </c>
      <c r="C113" s="30"/>
      <c r="D113" s="31">
        <v>3.17</v>
      </c>
      <c r="E113" s="32">
        <f t="shared" si="6"/>
        <v>98.186825540000001</v>
      </c>
      <c r="F113" s="33">
        <v>41.67</v>
      </c>
      <c r="G113" s="34">
        <f t="shared" si="7"/>
        <v>583.65918900000008</v>
      </c>
      <c r="H113" s="35">
        <v>0</v>
      </c>
      <c r="I113" s="36">
        <f t="shared" si="8"/>
        <v>0</v>
      </c>
      <c r="J113" s="33">
        <v>85.8</v>
      </c>
      <c r="K113" s="34">
        <f t="shared" si="15"/>
        <v>2409.7358999999997</v>
      </c>
      <c r="L113" s="31">
        <v>3.4630000000000001</v>
      </c>
      <c r="M113" s="32">
        <f t="shared" si="12"/>
        <v>107.262137806</v>
      </c>
      <c r="N113" s="33">
        <v>43.08</v>
      </c>
      <c r="O113" s="34">
        <f t="shared" si="13"/>
        <v>603.408636</v>
      </c>
      <c r="P113" s="37">
        <v>0.81430000000000002</v>
      </c>
      <c r="Q113" s="38"/>
      <c r="R113" s="44"/>
      <c r="S113" s="37">
        <v>2.3410000000000002</v>
      </c>
      <c r="T113" s="40">
        <v>34.381999999999998</v>
      </c>
      <c r="U113" s="41">
        <v>7.9</v>
      </c>
      <c r="V113" s="37">
        <v>7.5570000000000004</v>
      </c>
      <c r="W113" s="37">
        <v>1.1100000000000001</v>
      </c>
      <c r="X113" s="42"/>
      <c r="Y113" s="42"/>
    </row>
    <row r="114" spans="1:25" x14ac:dyDescent="0.25">
      <c r="A114" s="28" t="s">
        <v>35</v>
      </c>
      <c r="B114" s="29">
        <v>33147</v>
      </c>
      <c r="C114" s="30"/>
      <c r="D114" s="31">
        <v>3.3</v>
      </c>
      <c r="E114" s="32">
        <f t="shared" si="6"/>
        <v>102.21341459999999</v>
      </c>
      <c r="F114" s="33">
        <v>44.65</v>
      </c>
      <c r="G114" s="34">
        <f t="shared" si="7"/>
        <v>625.39915499999995</v>
      </c>
      <c r="H114" s="35">
        <v>0</v>
      </c>
      <c r="I114" s="36">
        <f t="shared" si="8"/>
        <v>0</v>
      </c>
      <c r="J114" s="33">
        <v>86.44</v>
      </c>
      <c r="K114" s="34">
        <f t="shared" si="15"/>
        <v>2427.7106199999998</v>
      </c>
      <c r="L114" s="31">
        <v>3.51</v>
      </c>
      <c r="M114" s="32">
        <f t="shared" si="12"/>
        <v>108.71790462</v>
      </c>
      <c r="N114" s="33">
        <v>45.43</v>
      </c>
      <c r="O114" s="34">
        <f t="shared" si="13"/>
        <v>636.32438100000002</v>
      </c>
      <c r="P114" s="37">
        <v>0.7631</v>
      </c>
      <c r="Q114" s="38"/>
      <c r="R114" s="44"/>
      <c r="S114" s="37">
        <v>2.331</v>
      </c>
      <c r="T114" s="40">
        <v>34.389000000000003</v>
      </c>
      <c r="U114" s="41">
        <v>8</v>
      </c>
      <c r="V114" s="37">
        <v>7.5650000000000004</v>
      </c>
      <c r="W114" s="37">
        <v>1.17</v>
      </c>
      <c r="X114" s="42"/>
      <c r="Y114" s="42"/>
    </row>
    <row r="115" spans="1:25" x14ac:dyDescent="0.25">
      <c r="A115" s="28" t="s">
        <v>35</v>
      </c>
      <c r="B115" s="29">
        <v>33156</v>
      </c>
      <c r="C115" s="30"/>
      <c r="D115" s="31">
        <v>2.78</v>
      </c>
      <c r="E115" s="32">
        <f t="shared" si="6"/>
        <v>86.107058359999996</v>
      </c>
      <c r="F115" s="33">
        <v>37.22</v>
      </c>
      <c r="G115" s="34">
        <f t="shared" si="7"/>
        <v>521.32937400000003</v>
      </c>
      <c r="H115" s="35">
        <v>0</v>
      </c>
      <c r="I115" s="36">
        <f t="shared" si="8"/>
        <v>0</v>
      </c>
      <c r="J115" s="33">
        <v>98.5</v>
      </c>
      <c r="K115" s="34">
        <f t="shared" si="15"/>
        <v>2766.42175</v>
      </c>
      <c r="L115" s="31">
        <v>3.63</v>
      </c>
      <c r="M115" s="32">
        <f t="shared" si="12"/>
        <v>112.43475606</v>
      </c>
      <c r="N115" s="33">
        <v>47.92</v>
      </c>
      <c r="O115" s="34">
        <f t="shared" si="13"/>
        <v>671.20106400000009</v>
      </c>
      <c r="P115" s="37">
        <v>0.88019999999999998</v>
      </c>
      <c r="Q115" s="38"/>
      <c r="R115" s="44"/>
      <c r="S115" s="37">
        <v>2.3330000000000002</v>
      </c>
      <c r="T115" s="40">
        <v>34.387999999999998</v>
      </c>
      <c r="U115" s="41">
        <v>7.9</v>
      </c>
      <c r="V115" s="37">
        <v>7.57</v>
      </c>
      <c r="W115" s="37">
        <v>1.1200000000000001</v>
      </c>
      <c r="X115" s="42"/>
      <c r="Y115" s="42"/>
    </row>
    <row r="116" spans="1:25" x14ac:dyDescent="0.25">
      <c r="A116" s="28" t="s">
        <v>35</v>
      </c>
      <c r="B116" s="29">
        <v>33161</v>
      </c>
      <c r="C116" s="30"/>
      <c r="D116" s="31">
        <v>2.78</v>
      </c>
      <c r="E116" s="32">
        <f t="shared" si="6"/>
        <v>86.107058359999996</v>
      </c>
      <c r="F116" s="33">
        <v>37.6</v>
      </c>
      <c r="G116" s="34">
        <f t="shared" si="7"/>
        <v>526.65192000000002</v>
      </c>
      <c r="H116" s="35">
        <v>0</v>
      </c>
      <c r="I116" s="36">
        <f t="shared" si="8"/>
        <v>0</v>
      </c>
      <c r="J116" s="33">
        <v>100.3</v>
      </c>
      <c r="K116" s="34">
        <f t="shared" si="15"/>
        <v>2816.9756499999999</v>
      </c>
      <c r="L116" s="31">
        <v>3.93</v>
      </c>
      <c r="M116" s="32">
        <f t="shared" si="12"/>
        <v>121.72688466000001</v>
      </c>
      <c r="N116" s="33">
        <v>50.46</v>
      </c>
      <c r="O116" s="34">
        <f t="shared" si="13"/>
        <v>706.77808200000004</v>
      </c>
      <c r="P116" s="37">
        <v>0.62949999999999995</v>
      </c>
      <c r="Q116" s="38"/>
      <c r="R116" s="44"/>
      <c r="S116" s="37">
        <v>2.331</v>
      </c>
      <c r="T116" s="40">
        <v>34.383000000000003</v>
      </c>
      <c r="U116" s="41">
        <v>7.5590000000000002</v>
      </c>
      <c r="V116" s="37">
        <v>8.4</v>
      </c>
      <c r="W116" s="37">
        <v>1.1299999999999999</v>
      </c>
      <c r="X116" s="42"/>
      <c r="Y116" s="42"/>
    </row>
    <row r="117" spans="1:25" x14ac:dyDescent="0.25">
      <c r="A117" s="28" t="s">
        <v>35</v>
      </c>
      <c r="B117" s="29">
        <v>33168</v>
      </c>
      <c r="C117" s="30"/>
      <c r="D117" s="31">
        <v>3.39</v>
      </c>
      <c r="E117" s="32">
        <f t="shared" si="6"/>
        <v>105.00105318</v>
      </c>
      <c r="F117" s="33">
        <v>42.65</v>
      </c>
      <c r="G117" s="34">
        <f t="shared" si="7"/>
        <v>597.38575500000002</v>
      </c>
      <c r="H117" s="35">
        <v>0</v>
      </c>
      <c r="I117" s="36">
        <f t="shared" si="8"/>
        <v>0</v>
      </c>
      <c r="J117" s="33">
        <v>88.3</v>
      </c>
      <c r="K117" s="34">
        <f t="shared" si="15"/>
        <v>2479.94965</v>
      </c>
      <c r="L117" s="31">
        <v>3.43</v>
      </c>
      <c r="M117" s="32">
        <f t="shared" si="12"/>
        <v>106.24000366000001</v>
      </c>
      <c r="N117" s="33">
        <v>45.04</v>
      </c>
      <c r="O117" s="34">
        <f t="shared" si="13"/>
        <v>630.86176799999998</v>
      </c>
      <c r="P117" s="37">
        <v>0.96630000000000005</v>
      </c>
      <c r="Q117" s="38"/>
      <c r="R117" s="44"/>
      <c r="S117" s="37">
        <v>2.331</v>
      </c>
      <c r="T117" s="40">
        <v>34.369</v>
      </c>
      <c r="U117" s="41">
        <v>8</v>
      </c>
      <c r="V117" s="37">
        <v>7.5439999999999996</v>
      </c>
      <c r="W117" s="37">
        <v>1.1000000000000001</v>
      </c>
      <c r="X117" s="42"/>
      <c r="Y117" s="42"/>
    </row>
    <row r="118" spans="1:25" x14ac:dyDescent="0.25">
      <c r="A118" s="28" t="s">
        <v>35</v>
      </c>
      <c r="B118" s="29">
        <v>33175</v>
      </c>
      <c r="C118" s="30"/>
      <c r="D118" s="31">
        <v>3.39</v>
      </c>
      <c r="E118" s="32">
        <f t="shared" si="6"/>
        <v>105.00105318</v>
      </c>
      <c r="F118" s="33">
        <v>42.84</v>
      </c>
      <c r="G118" s="34">
        <f t="shared" si="7"/>
        <v>600.04702800000007</v>
      </c>
      <c r="H118" s="35">
        <v>0</v>
      </c>
      <c r="I118" s="36">
        <f t="shared" si="8"/>
        <v>0</v>
      </c>
      <c r="J118" s="33">
        <v>87.05</v>
      </c>
      <c r="K118" s="34">
        <f t="shared" si="15"/>
        <v>2444.8427750000001</v>
      </c>
      <c r="L118" s="31">
        <v>3.5</v>
      </c>
      <c r="M118" s="32">
        <f t="shared" si="12"/>
        <v>108.40816700000001</v>
      </c>
      <c r="N118" s="33">
        <v>45.423000000000002</v>
      </c>
      <c r="O118" s="34">
        <f t="shared" si="13"/>
        <v>636.22633410000003</v>
      </c>
      <c r="P118" s="37">
        <v>0.6724</v>
      </c>
      <c r="Q118" s="38"/>
      <c r="R118" s="44"/>
      <c r="S118" s="37">
        <v>2.3359999999999999</v>
      </c>
      <c r="T118" s="40">
        <v>34.396999999999998</v>
      </c>
      <c r="U118" s="41">
        <v>8</v>
      </c>
      <c r="V118" s="37">
        <v>7.5449999999999999</v>
      </c>
      <c r="W118" s="37">
        <v>1.1200000000000001</v>
      </c>
      <c r="X118" s="42"/>
      <c r="Y118" s="42"/>
    </row>
    <row r="119" spans="1:25" x14ac:dyDescent="0.25">
      <c r="A119" s="28" t="s">
        <v>35</v>
      </c>
      <c r="B119" s="29">
        <v>33182</v>
      </c>
      <c r="C119" s="30"/>
      <c r="D119" s="31">
        <v>3.27</v>
      </c>
      <c r="E119" s="32">
        <f t="shared" si="6"/>
        <v>101.28420174</v>
      </c>
      <c r="F119" s="33">
        <v>43.04</v>
      </c>
      <c r="G119" s="34">
        <f t="shared" si="7"/>
        <v>602.84836800000005</v>
      </c>
      <c r="H119" s="35">
        <v>0</v>
      </c>
      <c r="I119" s="36">
        <f t="shared" si="8"/>
        <v>0</v>
      </c>
      <c r="J119" s="33">
        <v>85.1</v>
      </c>
      <c r="K119" s="34">
        <f t="shared" si="15"/>
        <v>2390.0760499999997</v>
      </c>
      <c r="L119" s="31">
        <v>3.56</v>
      </c>
      <c r="M119" s="32">
        <f t="shared" si="12"/>
        <v>110.26659272000001</v>
      </c>
      <c r="N119" s="33">
        <v>45.04</v>
      </c>
      <c r="O119" s="34">
        <f t="shared" si="13"/>
        <v>630.86176799999998</v>
      </c>
      <c r="P119" s="37">
        <v>0.64670000000000005</v>
      </c>
      <c r="Q119" s="38"/>
      <c r="R119" s="44"/>
      <c r="S119" s="37">
        <v>2.331</v>
      </c>
      <c r="T119" s="40">
        <v>34.378</v>
      </c>
      <c r="U119" s="41">
        <v>8</v>
      </c>
      <c r="V119" s="37">
        <v>7.5449999999999999</v>
      </c>
      <c r="W119" s="37">
        <v>1.1100000000000001</v>
      </c>
      <c r="X119" s="42"/>
      <c r="Y119" s="42"/>
    </row>
    <row r="120" spans="1:25" x14ac:dyDescent="0.25">
      <c r="A120" s="28" t="s">
        <v>35</v>
      </c>
      <c r="B120" s="29">
        <v>33190</v>
      </c>
      <c r="C120" s="30"/>
      <c r="D120" s="31">
        <v>3.07</v>
      </c>
      <c r="E120" s="32">
        <f t="shared" si="6"/>
        <v>95.089449340000002</v>
      </c>
      <c r="F120" s="33">
        <v>46.3</v>
      </c>
      <c r="G120" s="34">
        <f t="shared" si="7"/>
        <v>648.51021000000003</v>
      </c>
      <c r="H120" s="35">
        <v>0</v>
      </c>
      <c r="I120" s="36">
        <f t="shared" si="8"/>
        <v>0</v>
      </c>
      <c r="J120" s="33">
        <v>86.3</v>
      </c>
      <c r="K120" s="34">
        <f t="shared" si="15"/>
        <v>2423.7786499999997</v>
      </c>
      <c r="L120" s="31">
        <v>3.2549999999999999</v>
      </c>
      <c r="M120" s="32">
        <f t="shared" si="12"/>
        <v>100.81959531</v>
      </c>
      <c r="N120" s="33">
        <v>48.69</v>
      </c>
      <c r="O120" s="34">
        <f t="shared" si="13"/>
        <v>681.986223</v>
      </c>
      <c r="P120" s="37">
        <v>0.62039999999999995</v>
      </c>
      <c r="Q120" s="38"/>
      <c r="R120" s="44"/>
      <c r="S120" s="37">
        <v>2.3359999999999999</v>
      </c>
      <c r="T120" s="40">
        <v>34.398000000000003</v>
      </c>
      <c r="U120" s="41">
        <v>8.8000000000000007</v>
      </c>
      <c r="V120" s="37">
        <v>7.5359999999999996</v>
      </c>
      <c r="W120" s="37">
        <v>1.0900000000000001</v>
      </c>
      <c r="X120" s="42"/>
      <c r="Y120" s="42"/>
    </row>
    <row r="121" spans="1:25" x14ac:dyDescent="0.25">
      <c r="A121" s="28" t="s">
        <v>35</v>
      </c>
      <c r="B121" s="29">
        <v>33197</v>
      </c>
      <c r="C121" s="30"/>
      <c r="D121" s="31">
        <v>3.21</v>
      </c>
      <c r="E121" s="32">
        <f t="shared" si="6"/>
        <v>99.425776020000001</v>
      </c>
      <c r="F121" s="33">
        <v>44.68</v>
      </c>
      <c r="G121" s="34">
        <f t="shared" si="7"/>
        <v>625.81935599999997</v>
      </c>
      <c r="H121" s="35">
        <v>0</v>
      </c>
      <c r="I121" s="36">
        <f t="shared" si="8"/>
        <v>0</v>
      </c>
      <c r="J121" s="33">
        <v>87.96</v>
      </c>
      <c r="K121" s="34">
        <f t="shared" si="15"/>
        <v>2470.40058</v>
      </c>
      <c r="L121" s="31">
        <v>3.53</v>
      </c>
      <c r="M121" s="32">
        <f t="shared" si="12"/>
        <v>109.33737986</v>
      </c>
      <c r="N121" s="33">
        <v>46.74</v>
      </c>
      <c r="O121" s="34">
        <f t="shared" si="13"/>
        <v>654.67315800000006</v>
      </c>
      <c r="P121" s="37">
        <v>0.66479999999999995</v>
      </c>
      <c r="Q121" s="38"/>
      <c r="R121" s="44"/>
      <c r="S121" s="37">
        <v>2.3330000000000002</v>
      </c>
      <c r="T121" s="40">
        <v>34.389000000000003</v>
      </c>
      <c r="U121" s="41">
        <v>7.5</v>
      </c>
      <c r="V121" s="37">
        <v>7.5540000000000003</v>
      </c>
      <c r="W121" s="37">
        <v>1.04</v>
      </c>
      <c r="X121" s="42"/>
      <c r="Y121" s="42"/>
    </row>
    <row r="122" spans="1:25" x14ac:dyDescent="0.25">
      <c r="A122" s="28" t="s">
        <v>35</v>
      </c>
      <c r="B122" s="29">
        <v>33205</v>
      </c>
      <c r="C122" s="30"/>
      <c r="D122" s="31">
        <v>3.14</v>
      </c>
      <c r="E122" s="32">
        <f t="shared" si="6"/>
        <v>97.257612680000008</v>
      </c>
      <c r="F122" s="33">
        <v>42.6</v>
      </c>
      <c r="G122" s="34">
        <f t="shared" si="7"/>
        <v>596.68542000000002</v>
      </c>
      <c r="H122" s="35">
        <v>0</v>
      </c>
      <c r="I122" s="36">
        <f t="shared" si="8"/>
        <v>0</v>
      </c>
      <c r="J122" s="33">
        <v>88.5</v>
      </c>
      <c r="K122" s="34">
        <f t="shared" si="15"/>
        <v>2485.56675</v>
      </c>
      <c r="L122" s="31">
        <v>3.23</v>
      </c>
      <c r="M122" s="32">
        <f t="shared" si="12"/>
        <v>100.04525126</v>
      </c>
      <c r="N122" s="33">
        <v>44.16</v>
      </c>
      <c r="O122" s="34">
        <f t="shared" si="13"/>
        <v>618.53587199999993</v>
      </c>
      <c r="P122" s="37">
        <v>0.66949999999999998</v>
      </c>
      <c r="Q122" s="38"/>
      <c r="R122" s="44"/>
      <c r="S122" s="37">
        <v>2.34</v>
      </c>
      <c r="T122" s="40">
        <v>34.396999999999998</v>
      </c>
      <c r="U122" s="41">
        <v>7.2</v>
      </c>
      <c r="V122" s="37">
        <v>7.5940000000000003</v>
      </c>
      <c r="W122" s="37">
        <v>1.1000000000000001</v>
      </c>
      <c r="X122" s="42"/>
      <c r="Y122" s="42"/>
    </row>
    <row r="123" spans="1:25" x14ac:dyDescent="0.25">
      <c r="A123" s="28" t="s">
        <v>35</v>
      </c>
      <c r="B123" s="29">
        <v>33210</v>
      </c>
      <c r="C123" s="30"/>
      <c r="D123" s="31">
        <v>3.17</v>
      </c>
      <c r="E123" s="32">
        <f t="shared" si="6"/>
        <v>98.186825540000001</v>
      </c>
      <c r="F123" s="33">
        <v>42.24</v>
      </c>
      <c r="G123" s="34">
        <f t="shared" si="7"/>
        <v>591.64300800000001</v>
      </c>
      <c r="H123" s="35">
        <v>0</v>
      </c>
      <c r="I123" s="36">
        <f t="shared" si="8"/>
        <v>0</v>
      </c>
      <c r="J123" s="33">
        <v>86.42</v>
      </c>
      <c r="K123" s="34">
        <f t="shared" si="15"/>
        <v>2427.1489099999999</v>
      </c>
      <c r="L123" s="31">
        <v>3.28</v>
      </c>
      <c r="M123" s="32">
        <f t="shared" si="12"/>
        <v>101.59393935999999</v>
      </c>
      <c r="N123" s="33">
        <v>43.93</v>
      </c>
      <c r="O123" s="34">
        <f t="shared" si="13"/>
        <v>615.31433100000004</v>
      </c>
      <c r="P123" s="37">
        <v>0.624</v>
      </c>
      <c r="Q123" s="38"/>
      <c r="R123" s="44"/>
      <c r="S123" s="37">
        <v>3.3340000000000001</v>
      </c>
      <c r="T123" s="40">
        <v>34.392000000000003</v>
      </c>
      <c r="U123" s="41">
        <v>7.2</v>
      </c>
      <c r="V123" s="37">
        <v>7.5519999999999996</v>
      </c>
      <c r="W123" s="37">
        <v>1.06</v>
      </c>
      <c r="X123" s="42"/>
      <c r="Y123" s="42"/>
    </row>
    <row r="124" spans="1:25" x14ac:dyDescent="0.25">
      <c r="A124" s="28" t="s">
        <v>35</v>
      </c>
      <c r="B124" s="29">
        <v>33218</v>
      </c>
      <c r="C124" s="30"/>
      <c r="D124" s="31">
        <v>3.13</v>
      </c>
      <c r="E124" s="32">
        <f t="shared" si="6"/>
        <v>96.947875060000001</v>
      </c>
      <c r="F124" s="33">
        <v>47.35</v>
      </c>
      <c r="G124" s="34">
        <f t="shared" si="7"/>
        <v>663.21724500000005</v>
      </c>
      <c r="H124" s="35">
        <v>0</v>
      </c>
      <c r="I124" s="36">
        <f t="shared" si="8"/>
        <v>0</v>
      </c>
      <c r="J124" s="33">
        <v>86.19</v>
      </c>
      <c r="K124" s="34">
        <f t="shared" si="15"/>
        <v>2420.689245</v>
      </c>
      <c r="L124" s="31">
        <v>3.28</v>
      </c>
      <c r="M124" s="32">
        <f t="shared" si="12"/>
        <v>101.59393935999999</v>
      </c>
      <c r="N124" s="33">
        <v>49.91</v>
      </c>
      <c r="O124" s="34">
        <f t="shared" si="13"/>
        <v>699.07439699999998</v>
      </c>
      <c r="P124" s="37">
        <v>0.59</v>
      </c>
      <c r="Q124" s="38"/>
      <c r="R124" s="44"/>
      <c r="S124" s="37">
        <v>2.3340000000000001</v>
      </c>
      <c r="T124" s="40">
        <v>34.396999999999998</v>
      </c>
      <c r="U124" s="41">
        <v>7.3</v>
      </c>
      <c r="V124" s="37">
        <v>7.5549999999999997</v>
      </c>
      <c r="W124" s="37">
        <v>1.05</v>
      </c>
      <c r="X124" s="42"/>
      <c r="Y124" s="42"/>
    </row>
    <row r="125" spans="1:25" x14ac:dyDescent="0.25">
      <c r="A125" s="28" t="s">
        <v>35</v>
      </c>
      <c r="B125" s="29">
        <v>33224</v>
      </c>
      <c r="C125" s="30"/>
      <c r="D125" s="31">
        <v>3.16</v>
      </c>
      <c r="E125" s="32">
        <f t="shared" si="6"/>
        <v>97.877087920000008</v>
      </c>
      <c r="F125" s="33">
        <v>45.2</v>
      </c>
      <c r="G125" s="34">
        <f t="shared" si="7"/>
        <v>633.10284000000001</v>
      </c>
      <c r="H125" s="35">
        <v>0</v>
      </c>
      <c r="I125" s="36">
        <f t="shared" si="8"/>
        <v>0</v>
      </c>
      <c r="J125" s="33">
        <v>87.3</v>
      </c>
      <c r="K125" s="34">
        <f t="shared" si="15"/>
        <v>2451.8641499999999</v>
      </c>
      <c r="L125" s="31">
        <v>3.24</v>
      </c>
      <c r="M125" s="32">
        <f t="shared" si="12"/>
        <v>100.35498888000001</v>
      </c>
      <c r="N125" s="33">
        <v>46.8</v>
      </c>
      <c r="O125" s="34">
        <f t="shared" si="13"/>
        <v>655.51355999999998</v>
      </c>
      <c r="P125" s="37">
        <v>0.53</v>
      </c>
      <c r="Q125" s="38"/>
      <c r="R125" s="44"/>
      <c r="S125" s="37">
        <v>2.3370000000000002</v>
      </c>
      <c r="T125" s="40">
        <v>34.417000000000002</v>
      </c>
      <c r="U125" s="41">
        <v>7.4</v>
      </c>
      <c r="V125" s="37">
        <v>7.5510000000000002</v>
      </c>
      <c r="W125" s="37">
        <v>1.08</v>
      </c>
      <c r="X125" s="42"/>
      <c r="Y125" s="42"/>
    </row>
    <row r="126" spans="1:25" x14ac:dyDescent="0.25">
      <c r="A126" s="28" t="s">
        <v>35</v>
      </c>
      <c r="B126" s="29">
        <v>33235</v>
      </c>
      <c r="C126" s="30"/>
      <c r="D126" s="31">
        <v>3.1</v>
      </c>
      <c r="E126" s="32">
        <f t="shared" si="6"/>
        <v>96.018662200000009</v>
      </c>
      <c r="F126" s="33">
        <v>38.5</v>
      </c>
      <c r="G126" s="34">
        <f t="shared" si="7"/>
        <v>539.25795000000005</v>
      </c>
      <c r="H126" s="35">
        <v>0</v>
      </c>
      <c r="I126" s="36">
        <f t="shared" si="8"/>
        <v>0</v>
      </c>
      <c r="J126" s="33">
        <v>91.6</v>
      </c>
      <c r="K126" s="34">
        <f t="shared" si="15"/>
        <v>2572.6317999999997</v>
      </c>
      <c r="L126" s="31">
        <v>3.43</v>
      </c>
      <c r="M126" s="32">
        <f t="shared" si="12"/>
        <v>106.24000366000001</v>
      </c>
      <c r="N126" s="33">
        <v>38.9</v>
      </c>
      <c r="O126" s="34">
        <f t="shared" si="13"/>
        <v>544.86063000000001</v>
      </c>
      <c r="P126" s="37">
        <v>1.1399999999999999</v>
      </c>
      <c r="Q126" s="38"/>
      <c r="R126" s="44"/>
      <c r="S126" s="37">
        <v>2.3450000000000002</v>
      </c>
      <c r="T126" s="40">
        <v>34.423000000000002</v>
      </c>
      <c r="U126" s="41">
        <v>6.6</v>
      </c>
      <c r="V126" s="37">
        <v>7.5570000000000004</v>
      </c>
      <c r="W126" s="37">
        <v>1.08</v>
      </c>
      <c r="X126" s="42"/>
      <c r="Y126" s="42"/>
    </row>
    <row r="127" spans="1:25" x14ac:dyDescent="0.25">
      <c r="A127" s="28" t="s">
        <v>35</v>
      </c>
      <c r="B127" s="29">
        <v>33240</v>
      </c>
      <c r="C127" s="30"/>
      <c r="D127" s="31">
        <v>3.11</v>
      </c>
      <c r="E127" s="32">
        <f t="shared" si="6"/>
        <v>96.328399820000001</v>
      </c>
      <c r="F127" s="33">
        <v>42.2</v>
      </c>
      <c r="G127" s="34">
        <f t="shared" si="7"/>
        <v>591.08274000000006</v>
      </c>
      <c r="H127" s="35">
        <v>0.04</v>
      </c>
      <c r="I127" s="36">
        <f t="shared" si="8"/>
        <v>0.56026799999999999</v>
      </c>
      <c r="J127" s="33">
        <v>88.5</v>
      </c>
      <c r="K127" s="34">
        <f t="shared" si="15"/>
        <v>2485.56675</v>
      </c>
      <c r="L127" s="31">
        <v>3.16</v>
      </c>
      <c r="M127" s="32">
        <f t="shared" si="12"/>
        <v>97.877087920000008</v>
      </c>
      <c r="N127" s="33">
        <v>44.1</v>
      </c>
      <c r="O127" s="34">
        <f t="shared" si="13"/>
        <v>617.69547</v>
      </c>
      <c r="P127" s="37" t="s">
        <v>37</v>
      </c>
      <c r="Q127" s="38"/>
      <c r="R127" s="44"/>
      <c r="S127" s="37">
        <v>2.3340000000000001</v>
      </c>
      <c r="T127" s="40">
        <v>34.423999999999999</v>
      </c>
      <c r="U127" s="41">
        <v>7</v>
      </c>
      <c r="V127" s="37">
        <v>7.5570000000000004</v>
      </c>
      <c r="W127" s="37">
        <v>0.97</v>
      </c>
      <c r="X127" s="42"/>
      <c r="Y127" s="42"/>
    </row>
    <row r="128" spans="1:25" x14ac:dyDescent="0.25">
      <c r="A128" s="28" t="s">
        <v>35</v>
      </c>
      <c r="B128" s="29">
        <v>33245</v>
      </c>
      <c r="C128" s="30"/>
      <c r="D128" s="31"/>
      <c r="E128" s="32"/>
      <c r="F128" s="33"/>
      <c r="G128" s="34"/>
      <c r="H128" s="35"/>
      <c r="I128" s="36"/>
      <c r="J128" s="33"/>
      <c r="K128" s="34"/>
      <c r="L128" s="31"/>
      <c r="M128" s="32"/>
      <c r="N128" s="33"/>
      <c r="O128" s="34"/>
      <c r="P128" s="37"/>
      <c r="Q128" s="38"/>
      <c r="R128" s="44"/>
      <c r="S128" s="37">
        <v>2.3260000000000001</v>
      </c>
      <c r="T128" s="40"/>
      <c r="U128" s="41">
        <v>7.7</v>
      </c>
      <c r="V128" s="37">
        <v>7.6029999999999998</v>
      </c>
      <c r="W128" s="37">
        <v>0.94</v>
      </c>
      <c r="X128" s="42"/>
      <c r="Y128" s="42"/>
    </row>
    <row r="129" spans="1:25" x14ac:dyDescent="0.25">
      <c r="A129" s="28" t="s">
        <v>35</v>
      </c>
      <c r="B129" s="29">
        <v>33249</v>
      </c>
      <c r="C129" s="30"/>
      <c r="D129" s="31">
        <v>3.1</v>
      </c>
      <c r="E129" s="32">
        <f>D129*30.973762</f>
        <v>96.018662200000009</v>
      </c>
      <c r="F129" s="33">
        <v>45.02</v>
      </c>
      <c r="G129" s="34">
        <f>F129*14.0067</f>
        <v>630.58163400000001</v>
      </c>
      <c r="H129" s="35">
        <v>0.13</v>
      </c>
      <c r="I129" s="36">
        <f>H129*14.0067</f>
        <v>1.8208710000000001</v>
      </c>
      <c r="J129" s="33">
        <v>86.86</v>
      </c>
      <c r="K129" s="34">
        <f>J129*28.0855</f>
        <v>2439.5065300000001</v>
      </c>
      <c r="L129" s="31">
        <v>3.29</v>
      </c>
      <c r="M129" s="32">
        <f>L129*30.973762</f>
        <v>101.90367698</v>
      </c>
      <c r="N129" s="33">
        <v>45.9</v>
      </c>
      <c r="O129" s="34">
        <f>N129*14.0067</f>
        <v>642.90752999999995</v>
      </c>
      <c r="P129" s="37">
        <v>0.68</v>
      </c>
      <c r="Q129" s="38"/>
      <c r="R129" s="44"/>
      <c r="S129" s="37"/>
      <c r="T129" s="40">
        <v>34.402000000000001</v>
      </c>
      <c r="U129" s="41"/>
      <c r="V129" s="37"/>
      <c r="W129" s="37"/>
      <c r="X129" s="42"/>
      <c r="Y129" s="42"/>
    </row>
    <row r="130" spans="1:25" x14ac:dyDescent="0.25">
      <c r="A130" s="28" t="s">
        <v>35</v>
      </c>
      <c r="B130" s="29">
        <v>33252</v>
      </c>
      <c r="C130" s="30"/>
      <c r="D130" s="31"/>
      <c r="E130" s="32"/>
      <c r="F130" s="33"/>
      <c r="G130" s="34"/>
      <c r="H130" s="35"/>
      <c r="I130" s="36"/>
      <c r="J130" s="33"/>
      <c r="K130" s="34"/>
      <c r="L130" s="31"/>
      <c r="M130" s="32"/>
      <c r="N130" s="33"/>
      <c r="O130" s="34"/>
      <c r="P130" s="37">
        <v>0.63</v>
      </c>
      <c r="Q130" s="38"/>
      <c r="R130" s="44"/>
      <c r="S130" s="37">
        <v>2.3290000000000002</v>
      </c>
      <c r="T130" s="40">
        <v>34.414000000000001</v>
      </c>
      <c r="U130" s="41">
        <v>7.5</v>
      </c>
      <c r="V130" s="37">
        <v>7.5640000000000001</v>
      </c>
      <c r="W130" s="37">
        <v>0.88</v>
      </c>
      <c r="X130" s="42"/>
      <c r="Y130" s="42"/>
    </row>
    <row r="131" spans="1:25" x14ac:dyDescent="0.25">
      <c r="A131" s="28" t="s">
        <v>35</v>
      </c>
      <c r="B131" s="29">
        <v>33262</v>
      </c>
      <c r="C131" s="30"/>
      <c r="D131" s="31">
        <v>2.91</v>
      </c>
      <c r="E131" s="32">
        <f t="shared" ref="E131:E194" si="16">D131*30.973762</f>
        <v>90.133647420000003</v>
      </c>
      <c r="F131" s="33">
        <v>42.45</v>
      </c>
      <c r="G131" s="34">
        <f t="shared" ref="G131:G194" si="17">F131*14.0067</f>
        <v>594.58441500000004</v>
      </c>
      <c r="H131" s="35">
        <v>0.03</v>
      </c>
      <c r="I131" s="36">
        <f t="shared" ref="I131:I194" si="18">H131*14.0067</f>
        <v>0.42020099999999999</v>
      </c>
      <c r="J131" s="33">
        <v>78.599999999999994</v>
      </c>
      <c r="K131" s="34">
        <f t="shared" ref="K131:K148" si="19">J131*28.0855</f>
        <v>2207.5202999999997</v>
      </c>
      <c r="L131" s="31">
        <v>3.01</v>
      </c>
      <c r="M131" s="32">
        <f t="shared" ref="M131:M194" si="20">L131*30.973762</f>
        <v>93.231023620000002</v>
      </c>
      <c r="N131" s="33">
        <v>44.66</v>
      </c>
      <c r="O131" s="34">
        <f t="shared" ref="O131:O194" si="21">N131*14.0067</f>
        <v>625.539222</v>
      </c>
      <c r="P131" s="37">
        <v>0.61</v>
      </c>
      <c r="Q131" s="38"/>
      <c r="R131" s="44"/>
      <c r="S131" s="37">
        <v>2.3180000000000001</v>
      </c>
      <c r="T131" s="40">
        <v>34.384</v>
      </c>
      <c r="U131" s="41">
        <v>7.6</v>
      </c>
      <c r="V131" s="37">
        <v>7.5830000000000002</v>
      </c>
      <c r="W131" s="37">
        <v>0.83</v>
      </c>
      <c r="X131" s="42"/>
      <c r="Y131" s="42"/>
    </row>
    <row r="132" spans="1:25" x14ac:dyDescent="0.25">
      <c r="A132" s="28" t="s">
        <v>35</v>
      </c>
      <c r="B132" s="29">
        <v>33266</v>
      </c>
      <c r="C132" s="30"/>
      <c r="D132" s="31">
        <v>3.26</v>
      </c>
      <c r="E132" s="32">
        <f t="shared" si="16"/>
        <v>100.97446411999999</v>
      </c>
      <c r="F132" s="33">
        <v>43</v>
      </c>
      <c r="G132" s="34">
        <f t="shared" si="17"/>
        <v>602.28809999999999</v>
      </c>
      <c r="H132" s="35">
        <v>0.13</v>
      </c>
      <c r="I132" s="36">
        <f t="shared" si="18"/>
        <v>1.8208710000000001</v>
      </c>
      <c r="J132" s="33">
        <v>84.7</v>
      </c>
      <c r="K132" s="34">
        <f t="shared" si="19"/>
        <v>2378.8418500000002</v>
      </c>
      <c r="L132" s="31">
        <v>3.3</v>
      </c>
      <c r="M132" s="32">
        <f t="shared" si="20"/>
        <v>102.21341459999999</v>
      </c>
      <c r="N132" s="33">
        <v>44.4</v>
      </c>
      <c r="O132" s="34">
        <f t="shared" si="21"/>
        <v>621.89747999999997</v>
      </c>
      <c r="P132" s="37">
        <v>0.62</v>
      </c>
      <c r="Q132" s="38"/>
      <c r="R132" s="44"/>
      <c r="S132" s="37">
        <v>2.2669999999999999</v>
      </c>
      <c r="T132" s="40">
        <v>34.427</v>
      </c>
      <c r="U132" s="41">
        <v>7.4</v>
      </c>
      <c r="V132" s="37">
        <v>7.57</v>
      </c>
      <c r="W132" s="37">
        <v>0.96</v>
      </c>
      <c r="X132" s="42"/>
      <c r="Y132" s="42"/>
    </row>
    <row r="133" spans="1:25" x14ac:dyDescent="0.25">
      <c r="A133" s="28" t="s">
        <v>35</v>
      </c>
      <c r="B133" s="29">
        <v>33273</v>
      </c>
      <c r="C133" s="30"/>
      <c r="D133" s="31">
        <v>3.12</v>
      </c>
      <c r="E133" s="32">
        <f t="shared" si="16"/>
        <v>96.638137440000008</v>
      </c>
      <c r="F133" s="33">
        <v>42.49</v>
      </c>
      <c r="G133" s="34">
        <f t="shared" si="17"/>
        <v>595.1446830000001</v>
      </c>
      <c r="H133" s="35">
        <v>0.14000000000000001</v>
      </c>
      <c r="I133" s="36">
        <f t="shared" si="18"/>
        <v>1.9609380000000003</v>
      </c>
      <c r="J133" s="33">
        <v>78.8</v>
      </c>
      <c r="K133" s="34">
        <f t="shared" si="19"/>
        <v>2213.1374000000001</v>
      </c>
      <c r="L133" s="31">
        <v>3.23</v>
      </c>
      <c r="M133" s="32">
        <f t="shared" si="20"/>
        <v>100.04525126</v>
      </c>
      <c r="N133" s="33">
        <v>44.87</v>
      </c>
      <c r="O133" s="34">
        <f t="shared" si="21"/>
        <v>628.48062900000002</v>
      </c>
      <c r="P133" s="37">
        <v>1.3294999999999999</v>
      </c>
      <c r="Q133" s="38"/>
      <c r="R133" s="44"/>
      <c r="S133" s="37">
        <v>2.2570000000000001</v>
      </c>
      <c r="T133" s="40">
        <v>34.389000000000003</v>
      </c>
      <c r="U133" s="41">
        <v>7.8</v>
      </c>
      <c r="V133" s="37">
        <v>7.548</v>
      </c>
      <c r="W133" s="37">
        <v>0.87</v>
      </c>
      <c r="X133" s="42"/>
      <c r="Y133" s="42"/>
    </row>
    <row r="134" spans="1:25" x14ac:dyDescent="0.25">
      <c r="A134" s="28" t="s">
        <v>35</v>
      </c>
      <c r="B134" s="29">
        <v>33280</v>
      </c>
      <c r="C134" s="30"/>
      <c r="D134" s="31">
        <v>3.19</v>
      </c>
      <c r="E134" s="32">
        <f t="shared" si="16"/>
        <v>98.806300780000001</v>
      </c>
      <c r="F134" s="33">
        <v>43.8</v>
      </c>
      <c r="G134" s="34">
        <f t="shared" si="17"/>
        <v>613.49346000000003</v>
      </c>
      <c r="H134" s="35">
        <v>0.14000000000000001</v>
      </c>
      <c r="I134" s="36">
        <f t="shared" si="18"/>
        <v>1.9609380000000003</v>
      </c>
      <c r="J134" s="33">
        <v>86.5</v>
      </c>
      <c r="K134" s="34">
        <f t="shared" si="19"/>
        <v>2429.3957500000001</v>
      </c>
      <c r="L134" s="31">
        <v>3.3</v>
      </c>
      <c r="M134" s="32">
        <f t="shared" si="20"/>
        <v>102.21341459999999</v>
      </c>
      <c r="N134" s="33">
        <v>46.5</v>
      </c>
      <c r="O134" s="34">
        <f t="shared" si="21"/>
        <v>651.31155000000001</v>
      </c>
      <c r="P134" s="37">
        <v>1.39</v>
      </c>
      <c r="Q134" s="38"/>
      <c r="R134" s="44"/>
      <c r="S134" s="37">
        <v>2.2690000000000001</v>
      </c>
      <c r="T134" s="40">
        <v>34.448</v>
      </c>
      <c r="U134" s="41">
        <v>7.8</v>
      </c>
      <c r="V134" s="37">
        <v>7.5860000000000003</v>
      </c>
      <c r="W134" s="37">
        <v>1.01</v>
      </c>
      <c r="X134" s="42"/>
      <c r="Y134" s="42"/>
    </row>
    <row r="135" spans="1:25" x14ac:dyDescent="0.25">
      <c r="A135" s="28" t="s">
        <v>35</v>
      </c>
      <c r="B135" s="29">
        <v>33288</v>
      </c>
      <c r="C135" s="30"/>
      <c r="D135" s="31">
        <v>3.03</v>
      </c>
      <c r="E135" s="32">
        <f t="shared" si="16"/>
        <v>93.850498860000002</v>
      </c>
      <c r="F135" s="33">
        <v>42.71</v>
      </c>
      <c r="G135" s="34">
        <f t="shared" si="17"/>
        <v>598.22615700000006</v>
      </c>
      <c r="H135" s="35">
        <v>0.16</v>
      </c>
      <c r="I135" s="36">
        <f t="shared" si="18"/>
        <v>2.241072</v>
      </c>
      <c r="J135" s="33">
        <v>87.8</v>
      </c>
      <c r="K135" s="34">
        <f t="shared" si="19"/>
        <v>2465.9069</v>
      </c>
      <c r="L135" s="31">
        <v>3.14</v>
      </c>
      <c r="M135" s="32">
        <f t="shared" si="20"/>
        <v>97.257612680000008</v>
      </c>
      <c r="N135" s="33">
        <v>44.5</v>
      </c>
      <c r="O135" s="34">
        <f t="shared" si="21"/>
        <v>623.29814999999996</v>
      </c>
      <c r="P135" s="37">
        <v>1.2706</v>
      </c>
      <c r="Q135" s="38"/>
      <c r="R135" s="44"/>
      <c r="S135" s="37">
        <v>2.2599999999999998</v>
      </c>
      <c r="T135" s="40">
        <v>34.406999999999996</v>
      </c>
      <c r="U135" s="41">
        <v>8.1</v>
      </c>
      <c r="V135" s="37">
        <v>7.5590000000000002</v>
      </c>
      <c r="W135" s="37">
        <v>0.88</v>
      </c>
      <c r="X135" s="42"/>
      <c r="Y135" s="42"/>
    </row>
    <row r="136" spans="1:25" x14ac:dyDescent="0.25">
      <c r="A136" s="28" t="s">
        <v>35</v>
      </c>
      <c r="B136" s="29">
        <v>33294</v>
      </c>
      <c r="C136" s="30"/>
      <c r="D136" s="31">
        <v>2.2799999999999998</v>
      </c>
      <c r="E136" s="32">
        <f t="shared" si="16"/>
        <v>70.62017736</v>
      </c>
      <c r="F136" s="33">
        <v>32.4</v>
      </c>
      <c r="G136" s="34">
        <f t="shared" si="17"/>
        <v>453.81707999999998</v>
      </c>
      <c r="H136" s="35">
        <v>0.02</v>
      </c>
      <c r="I136" s="36">
        <f t="shared" si="18"/>
        <v>0.28013399999999999</v>
      </c>
      <c r="J136" s="33">
        <v>104.8</v>
      </c>
      <c r="K136" s="34">
        <f t="shared" si="19"/>
        <v>2943.3604</v>
      </c>
      <c r="L136" s="31">
        <v>3.5</v>
      </c>
      <c r="M136" s="32">
        <f t="shared" si="20"/>
        <v>108.40816700000001</v>
      </c>
      <c r="N136" s="33">
        <v>49.2</v>
      </c>
      <c r="O136" s="34">
        <f t="shared" si="21"/>
        <v>689.12964000000011</v>
      </c>
      <c r="P136" s="37">
        <v>1.014</v>
      </c>
      <c r="Q136" s="38"/>
      <c r="R136" s="44"/>
      <c r="S136" s="37">
        <v>2.2570000000000001</v>
      </c>
      <c r="T136" s="40">
        <v>34.402999999999999</v>
      </c>
      <c r="U136" s="41">
        <v>7.9</v>
      </c>
      <c r="V136" s="37">
        <v>7.5940000000000003</v>
      </c>
      <c r="W136" s="37">
        <v>0.86</v>
      </c>
      <c r="X136" s="42"/>
      <c r="Y136" s="42"/>
    </row>
    <row r="137" spans="1:25" x14ac:dyDescent="0.25">
      <c r="A137" s="28" t="s">
        <v>35</v>
      </c>
      <c r="B137" s="29">
        <v>33301</v>
      </c>
      <c r="C137" s="30"/>
      <c r="D137" s="31">
        <v>2.6</v>
      </c>
      <c r="E137" s="32">
        <f t="shared" si="16"/>
        <v>80.531781199999998</v>
      </c>
      <c r="F137" s="33">
        <v>35.5</v>
      </c>
      <c r="G137" s="34">
        <f t="shared" si="17"/>
        <v>497.23785000000004</v>
      </c>
      <c r="H137" s="35">
        <v>0.05</v>
      </c>
      <c r="I137" s="36">
        <f t="shared" si="18"/>
        <v>0.70033500000000004</v>
      </c>
      <c r="J137" s="33">
        <v>93.1</v>
      </c>
      <c r="K137" s="34">
        <f t="shared" si="19"/>
        <v>2614.7600499999999</v>
      </c>
      <c r="L137" s="31">
        <v>3.16</v>
      </c>
      <c r="M137" s="32">
        <f t="shared" si="20"/>
        <v>97.877087920000008</v>
      </c>
      <c r="N137" s="33">
        <v>45.1</v>
      </c>
      <c r="O137" s="34">
        <f t="shared" si="21"/>
        <v>631.70217000000002</v>
      </c>
      <c r="P137" s="37">
        <v>1.077</v>
      </c>
      <c r="Q137" s="38"/>
      <c r="R137" s="44"/>
      <c r="S137" s="37">
        <v>2.254</v>
      </c>
      <c r="T137" s="40">
        <v>34.384999999999998</v>
      </c>
      <c r="U137" s="41">
        <v>8.4</v>
      </c>
      <c r="V137" s="37">
        <v>7.556</v>
      </c>
      <c r="W137" s="37">
        <v>0.89</v>
      </c>
      <c r="X137" s="42"/>
      <c r="Y137" s="42"/>
    </row>
    <row r="138" spans="1:25" x14ac:dyDescent="0.25">
      <c r="A138" s="28" t="s">
        <v>35</v>
      </c>
      <c r="B138" s="29">
        <v>33308</v>
      </c>
      <c r="C138" s="30"/>
      <c r="D138" s="31">
        <v>2.5</v>
      </c>
      <c r="E138" s="32">
        <f t="shared" si="16"/>
        <v>77.434404999999998</v>
      </c>
      <c r="F138" s="33">
        <v>34.4</v>
      </c>
      <c r="G138" s="34">
        <f t="shared" si="17"/>
        <v>481.83047999999997</v>
      </c>
      <c r="H138" s="35">
        <v>0.02</v>
      </c>
      <c r="I138" s="36">
        <f t="shared" si="18"/>
        <v>0.28013399999999999</v>
      </c>
      <c r="J138" s="33">
        <v>98.9</v>
      </c>
      <c r="K138" s="34">
        <f t="shared" si="19"/>
        <v>2777.6559500000003</v>
      </c>
      <c r="L138" s="31">
        <v>3.43</v>
      </c>
      <c r="M138" s="32">
        <f t="shared" si="20"/>
        <v>106.24000366000001</v>
      </c>
      <c r="N138" s="33">
        <v>48.6</v>
      </c>
      <c r="O138" s="34">
        <f t="shared" si="21"/>
        <v>680.72562000000005</v>
      </c>
      <c r="P138" s="37">
        <v>1.1552</v>
      </c>
      <c r="Q138" s="38"/>
      <c r="R138" s="44"/>
      <c r="S138" s="37">
        <v>2.2570000000000001</v>
      </c>
      <c r="T138" s="40">
        <v>34.371000000000002</v>
      </c>
      <c r="U138" s="41">
        <v>8</v>
      </c>
      <c r="V138" s="37">
        <v>7.5430000000000001</v>
      </c>
      <c r="W138" s="37">
        <v>0.89</v>
      </c>
      <c r="X138" s="42"/>
      <c r="Y138" s="42"/>
    </row>
    <row r="139" spans="1:25" x14ac:dyDescent="0.25">
      <c r="A139" s="28" t="s">
        <v>35</v>
      </c>
      <c r="B139" s="29">
        <v>33315</v>
      </c>
      <c r="C139" s="30"/>
      <c r="D139" s="31">
        <v>2.33</v>
      </c>
      <c r="E139" s="32">
        <f t="shared" si="16"/>
        <v>72.168865460000006</v>
      </c>
      <c r="F139" s="33">
        <v>33.5</v>
      </c>
      <c r="G139" s="34">
        <f t="shared" si="17"/>
        <v>469.22444999999999</v>
      </c>
      <c r="H139" s="35">
        <v>0</v>
      </c>
      <c r="I139" s="36">
        <f t="shared" si="18"/>
        <v>0</v>
      </c>
      <c r="J139" s="33">
        <v>103.7</v>
      </c>
      <c r="K139" s="34">
        <f t="shared" si="19"/>
        <v>2912.4663500000001</v>
      </c>
      <c r="L139" s="31">
        <v>3.45</v>
      </c>
      <c r="M139" s="32">
        <f t="shared" si="20"/>
        <v>106.85947890000001</v>
      </c>
      <c r="N139" s="33">
        <v>49</v>
      </c>
      <c r="O139" s="34">
        <f t="shared" si="21"/>
        <v>686.32830000000001</v>
      </c>
      <c r="P139" s="37">
        <v>1.0166999999999999</v>
      </c>
      <c r="Q139" s="38"/>
      <c r="R139" s="44"/>
      <c r="S139" s="37">
        <v>2.2440000000000002</v>
      </c>
      <c r="T139" s="40">
        <v>34.408000000000001</v>
      </c>
      <c r="U139" s="41">
        <v>7.6</v>
      </c>
      <c r="V139" s="37">
        <v>7.5060000000000002</v>
      </c>
      <c r="W139" s="37">
        <v>0.96</v>
      </c>
      <c r="X139" s="42"/>
      <c r="Y139" s="42"/>
    </row>
    <row r="140" spans="1:25" x14ac:dyDescent="0.25">
      <c r="A140" s="28" t="s">
        <v>35</v>
      </c>
      <c r="B140" s="29">
        <v>33324</v>
      </c>
      <c r="C140" s="30"/>
      <c r="D140" s="31">
        <v>2.27</v>
      </c>
      <c r="E140" s="32">
        <f t="shared" si="16"/>
        <v>70.310439740000007</v>
      </c>
      <c r="F140" s="33">
        <v>31.8</v>
      </c>
      <c r="G140" s="34">
        <f t="shared" si="17"/>
        <v>445.41306000000003</v>
      </c>
      <c r="H140" s="35">
        <v>0.05</v>
      </c>
      <c r="I140" s="36">
        <f t="shared" si="18"/>
        <v>0.70033500000000004</v>
      </c>
      <c r="J140" s="33">
        <v>113.8</v>
      </c>
      <c r="K140" s="34">
        <f t="shared" si="19"/>
        <v>3196.1298999999999</v>
      </c>
      <c r="L140" s="31">
        <v>3.23</v>
      </c>
      <c r="M140" s="32">
        <f t="shared" si="20"/>
        <v>100.04525126</v>
      </c>
      <c r="N140" s="33">
        <v>46.3</v>
      </c>
      <c r="O140" s="34">
        <f t="shared" si="21"/>
        <v>648.51021000000003</v>
      </c>
      <c r="P140" s="37">
        <v>1.0039</v>
      </c>
      <c r="Q140" s="38"/>
      <c r="R140" s="44"/>
      <c r="S140" s="37">
        <v>2.2530000000000001</v>
      </c>
      <c r="T140" s="40">
        <v>34.432000000000002</v>
      </c>
      <c r="U140" s="41">
        <v>7.8</v>
      </c>
      <c r="V140" s="37">
        <v>8.5419999999999998</v>
      </c>
      <c r="W140" s="37">
        <v>1.03</v>
      </c>
      <c r="X140" s="42"/>
      <c r="Y140" s="42"/>
    </row>
    <row r="141" spans="1:25" x14ac:dyDescent="0.25">
      <c r="A141" s="28" t="s">
        <v>35</v>
      </c>
      <c r="B141" s="29">
        <v>33329</v>
      </c>
      <c r="C141" s="30"/>
      <c r="D141" s="31">
        <v>3.21</v>
      </c>
      <c r="E141" s="32">
        <f t="shared" si="16"/>
        <v>99.425776020000001</v>
      </c>
      <c r="F141" s="33">
        <v>41.9</v>
      </c>
      <c r="G141" s="34">
        <f t="shared" si="17"/>
        <v>586.88072999999997</v>
      </c>
      <c r="H141" s="35">
        <v>0</v>
      </c>
      <c r="I141" s="36">
        <f t="shared" si="18"/>
        <v>0</v>
      </c>
      <c r="J141" s="33">
        <v>89.9</v>
      </c>
      <c r="K141" s="34">
        <f t="shared" si="19"/>
        <v>2524.88645</v>
      </c>
      <c r="L141" s="31">
        <v>3.25</v>
      </c>
      <c r="M141" s="32">
        <f t="shared" si="20"/>
        <v>100.6647265</v>
      </c>
      <c r="N141" s="33">
        <v>44.2</v>
      </c>
      <c r="O141" s="34">
        <f t="shared" si="21"/>
        <v>619.0961400000001</v>
      </c>
      <c r="P141" s="37">
        <v>0.76</v>
      </c>
      <c r="Q141" s="38"/>
      <c r="R141" s="44"/>
      <c r="S141" s="37">
        <v>2.238</v>
      </c>
      <c r="T141" s="40">
        <v>34.35</v>
      </c>
      <c r="U141" s="41">
        <v>8</v>
      </c>
      <c r="V141" s="37"/>
      <c r="W141" s="37">
        <v>0.96</v>
      </c>
      <c r="X141" s="42"/>
      <c r="Y141" s="42"/>
    </row>
    <row r="142" spans="1:25" x14ac:dyDescent="0.25">
      <c r="A142" s="28" t="s">
        <v>35</v>
      </c>
      <c r="B142" s="29">
        <v>33336</v>
      </c>
      <c r="C142" s="30"/>
      <c r="D142" s="31">
        <v>3.26</v>
      </c>
      <c r="E142" s="32">
        <f t="shared" si="16"/>
        <v>100.97446411999999</v>
      </c>
      <c r="F142" s="33">
        <v>42.7</v>
      </c>
      <c r="G142" s="34">
        <f t="shared" si="17"/>
        <v>598.08609000000001</v>
      </c>
      <c r="H142" s="35">
        <v>0</v>
      </c>
      <c r="I142" s="36">
        <f t="shared" si="18"/>
        <v>0</v>
      </c>
      <c r="J142" s="33">
        <v>89.2</v>
      </c>
      <c r="K142" s="34">
        <f t="shared" si="19"/>
        <v>2505.2266</v>
      </c>
      <c r="L142" s="31">
        <v>3.33</v>
      </c>
      <c r="M142" s="32">
        <f t="shared" si="20"/>
        <v>103.14262746</v>
      </c>
      <c r="N142" s="33">
        <v>45.8</v>
      </c>
      <c r="O142" s="34">
        <f t="shared" si="21"/>
        <v>641.50685999999996</v>
      </c>
      <c r="P142" s="37">
        <v>0.63</v>
      </c>
      <c r="Q142" s="38"/>
      <c r="R142" s="44"/>
      <c r="S142" s="37">
        <v>2.3740000000000001</v>
      </c>
      <c r="T142" s="40">
        <v>34.415999999999997</v>
      </c>
      <c r="U142" s="41">
        <v>8</v>
      </c>
      <c r="V142" s="37">
        <v>7.548</v>
      </c>
      <c r="W142" s="37">
        <v>0.99</v>
      </c>
      <c r="X142" s="42"/>
      <c r="Y142" s="42"/>
    </row>
    <row r="143" spans="1:25" x14ac:dyDescent="0.25">
      <c r="A143" s="28" t="s">
        <v>35</v>
      </c>
      <c r="B143" s="29">
        <v>33343</v>
      </c>
      <c r="C143" s="30"/>
      <c r="D143" s="31">
        <v>2.96</v>
      </c>
      <c r="E143" s="32">
        <f t="shared" si="16"/>
        <v>91.682335519999995</v>
      </c>
      <c r="F143" s="33">
        <v>41.4</v>
      </c>
      <c r="G143" s="34">
        <f t="shared" si="17"/>
        <v>579.87738000000002</v>
      </c>
      <c r="H143" s="35">
        <v>0.13</v>
      </c>
      <c r="I143" s="36">
        <f t="shared" si="18"/>
        <v>1.8208710000000001</v>
      </c>
      <c r="J143" s="33">
        <v>78.099999999999994</v>
      </c>
      <c r="K143" s="34">
        <f t="shared" si="19"/>
        <v>2193.4775499999996</v>
      </c>
      <c r="L143" s="31">
        <v>3.13</v>
      </c>
      <c r="M143" s="32">
        <f t="shared" si="20"/>
        <v>96.947875060000001</v>
      </c>
      <c r="N143" s="33">
        <v>42.7</v>
      </c>
      <c r="O143" s="34">
        <f t="shared" si="21"/>
        <v>598.08609000000001</v>
      </c>
      <c r="P143" s="37">
        <v>0.65</v>
      </c>
      <c r="Q143" s="38"/>
      <c r="R143" s="44"/>
      <c r="S143" s="37">
        <v>2.3690000000000002</v>
      </c>
      <c r="T143" s="40">
        <v>34.411999999999999</v>
      </c>
      <c r="U143" s="41">
        <v>8.5</v>
      </c>
      <c r="V143" s="37">
        <v>7.5309999999999997</v>
      </c>
      <c r="W143" s="37">
        <v>1.02</v>
      </c>
      <c r="X143" s="42"/>
      <c r="Y143" s="42"/>
    </row>
    <row r="144" spans="1:25" x14ac:dyDescent="0.25">
      <c r="A144" s="28" t="s">
        <v>35</v>
      </c>
      <c r="B144" s="29">
        <v>33351</v>
      </c>
      <c r="C144" s="30"/>
      <c r="D144" s="31">
        <v>3.21</v>
      </c>
      <c r="E144" s="32">
        <f t="shared" si="16"/>
        <v>99.425776020000001</v>
      </c>
      <c r="F144" s="33">
        <v>33.9</v>
      </c>
      <c r="G144" s="34">
        <f t="shared" si="17"/>
        <v>474.82713000000001</v>
      </c>
      <c r="H144" s="35">
        <v>0</v>
      </c>
      <c r="I144" s="36">
        <f t="shared" si="18"/>
        <v>0</v>
      </c>
      <c r="J144" s="33">
        <v>87.2</v>
      </c>
      <c r="K144" s="34">
        <f t="shared" si="19"/>
        <v>2449.0556000000001</v>
      </c>
      <c r="L144" s="31">
        <v>3.3</v>
      </c>
      <c r="M144" s="32">
        <f t="shared" si="20"/>
        <v>102.21341459999999</v>
      </c>
      <c r="N144" s="33">
        <v>35.700000000000003</v>
      </c>
      <c r="O144" s="34">
        <f t="shared" si="21"/>
        <v>500.03919000000008</v>
      </c>
      <c r="P144" s="37">
        <v>0.71</v>
      </c>
      <c r="Q144" s="38"/>
      <c r="R144" s="44"/>
      <c r="S144" s="37">
        <v>2.3740000000000001</v>
      </c>
      <c r="T144" s="40">
        <v>34.411999999999999</v>
      </c>
      <c r="U144" s="41">
        <v>7.9</v>
      </c>
      <c r="V144" s="37">
        <v>7.5069999999999997</v>
      </c>
      <c r="W144" s="37">
        <v>1.07</v>
      </c>
      <c r="X144" s="42"/>
      <c r="Y144" s="42"/>
    </row>
    <row r="145" spans="1:25" x14ac:dyDescent="0.25">
      <c r="A145" s="28" t="s">
        <v>35</v>
      </c>
      <c r="B145" s="29">
        <v>33357</v>
      </c>
      <c r="C145" s="30"/>
      <c r="D145" s="31">
        <v>3.16</v>
      </c>
      <c r="E145" s="32">
        <f t="shared" si="16"/>
        <v>97.877087920000008</v>
      </c>
      <c r="F145" s="33">
        <v>43.2</v>
      </c>
      <c r="G145" s="34">
        <f t="shared" si="17"/>
        <v>605.08944000000008</v>
      </c>
      <c r="H145" s="35">
        <v>0.05</v>
      </c>
      <c r="I145" s="36">
        <f t="shared" si="18"/>
        <v>0.70033500000000004</v>
      </c>
      <c r="J145" s="33">
        <v>84.7</v>
      </c>
      <c r="K145" s="34">
        <f t="shared" si="19"/>
        <v>2378.8418500000002</v>
      </c>
      <c r="L145" s="31">
        <v>3.24</v>
      </c>
      <c r="M145" s="32">
        <f t="shared" si="20"/>
        <v>100.35498888000001</v>
      </c>
      <c r="N145" s="33">
        <v>44.7</v>
      </c>
      <c r="O145" s="34">
        <f t="shared" si="21"/>
        <v>626.09949000000006</v>
      </c>
      <c r="P145" s="37">
        <v>0.71</v>
      </c>
      <c r="Q145" s="38"/>
      <c r="R145" s="44"/>
      <c r="S145" s="37">
        <v>2.37</v>
      </c>
      <c r="T145" s="40">
        <v>34.396000000000001</v>
      </c>
      <c r="U145" s="41">
        <v>8.3000000000000007</v>
      </c>
      <c r="V145" s="37">
        <v>7.5490000000000004</v>
      </c>
      <c r="W145" s="37">
        <v>1.02</v>
      </c>
      <c r="X145" s="42"/>
      <c r="Y145" s="42"/>
    </row>
    <row r="146" spans="1:25" x14ac:dyDescent="0.25">
      <c r="A146" s="28" t="s">
        <v>35</v>
      </c>
      <c r="B146" s="29">
        <v>33364</v>
      </c>
      <c r="C146" s="30"/>
      <c r="D146" s="31">
        <v>3</v>
      </c>
      <c r="E146" s="32">
        <f t="shared" si="16"/>
        <v>92.921286000000009</v>
      </c>
      <c r="F146" s="33">
        <v>41.9</v>
      </c>
      <c r="G146" s="34">
        <f t="shared" si="17"/>
        <v>586.88072999999997</v>
      </c>
      <c r="H146" s="35">
        <v>0.11</v>
      </c>
      <c r="I146" s="36">
        <f t="shared" si="18"/>
        <v>1.540737</v>
      </c>
      <c r="J146" s="33">
        <v>85.9</v>
      </c>
      <c r="K146" s="34">
        <f t="shared" si="19"/>
        <v>2412.5444500000003</v>
      </c>
      <c r="L146" s="31">
        <v>3.1</v>
      </c>
      <c r="M146" s="32">
        <f t="shared" si="20"/>
        <v>96.018662200000009</v>
      </c>
      <c r="N146" s="33">
        <v>43.7</v>
      </c>
      <c r="O146" s="34">
        <f t="shared" si="21"/>
        <v>612.09279000000004</v>
      </c>
      <c r="P146" s="37">
        <v>0.67</v>
      </c>
      <c r="Q146" s="38"/>
      <c r="R146" s="44"/>
      <c r="S146" s="37">
        <v>2.37</v>
      </c>
      <c r="T146" s="40">
        <f>+++++++++++++++++++++++++++++34.4</f>
        <v>34.4</v>
      </c>
      <c r="U146" s="41">
        <v>8.4</v>
      </c>
      <c r="V146" s="37">
        <v>7.5380000000000003</v>
      </c>
      <c r="W146" s="37">
        <v>1.07</v>
      </c>
      <c r="X146" s="42"/>
      <c r="Y146" s="42"/>
    </row>
    <row r="147" spans="1:25" x14ac:dyDescent="0.25">
      <c r="A147" s="28" t="s">
        <v>35</v>
      </c>
      <c r="B147" s="29">
        <v>33371</v>
      </c>
      <c r="C147" s="30"/>
      <c r="D147" s="31">
        <v>3.04</v>
      </c>
      <c r="E147" s="32">
        <f t="shared" si="16"/>
        <v>94.160236480000009</v>
      </c>
      <c r="F147" s="33">
        <v>42</v>
      </c>
      <c r="G147" s="34">
        <f t="shared" si="17"/>
        <v>588.28139999999996</v>
      </c>
      <c r="H147" s="35">
        <v>0.16</v>
      </c>
      <c r="I147" s="36">
        <f t="shared" si="18"/>
        <v>2.241072</v>
      </c>
      <c r="J147" s="33">
        <v>87.4</v>
      </c>
      <c r="K147" s="34">
        <f t="shared" si="19"/>
        <v>2454.6727000000001</v>
      </c>
      <c r="L147" s="31">
        <v>3.14</v>
      </c>
      <c r="M147" s="32">
        <f t="shared" si="20"/>
        <v>97.257612680000008</v>
      </c>
      <c r="N147" s="33">
        <v>44.3</v>
      </c>
      <c r="O147" s="34">
        <f t="shared" si="21"/>
        <v>620.49680999999998</v>
      </c>
      <c r="P147" s="37">
        <v>0.69</v>
      </c>
      <c r="Q147" s="38"/>
      <c r="R147" s="44"/>
      <c r="S147" s="37">
        <v>2.3740000000000001</v>
      </c>
      <c r="T147" s="40">
        <v>34.415999999999997</v>
      </c>
      <c r="U147" s="41">
        <v>8.3000000000000007</v>
      </c>
      <c r="V147" s="37">
        <v>7.5190000000000001</v>
      </c>
      <c r="W147" s="37">
        <v>1.07</v>
      </c>
      <c r="X147" s="42"/>
      <c r="Y147" s="42"/>
    </row>
    <row r="148" spans="1:25" x14ac:dyDescent="0.25">
      <c r="A148" s="28" t="s">
        <v>35</v>
      </c>
      <c r="B148" s="29">
        <v>33378</v>
      </c>
      <c r="C148" s="30"/>
      <c r="D148" s="31">
        <v>3.17</v>
      </c>
      <c r="E148" s="32">
        <f t="shared" si="16"/>
        <v>98.186825540000001</v>
      </c>
      <c r="F148" s="33">
        <v>46</v>
      </c>
      <c r="G148" s="34">
        <f t="shared" si="17"/>
        <v>644.30820000000006</v>
      </c>
      <c r="H148" s="35">
        <v>0.11</v>
      </c>
      <c r="I148" s="36">
        <f t="shared" si="18"/>
        <v>1.540737</v>
      </c>
      <c r="J148" s="33">
        <v>90.3</v>
      </c>
      <c r="K148" s="34">
        <f t="shared" si="19"/>
        <v>2536.1206499999998</v>
      </c>
      <c r="L148" s="31">
        <v>3.23</v>
      </c>
      <c r="M148" s="32">
        <f t="shared" si="20"/>
        <v>100.04525126</v>
      </c>
      <c r="N148" s="33">
        <v>49.3</v>
      </c>
      <c r="O148" s="34">
        <f t="shared" si="21"/>
        <v>690.53030999999999</v>
      </c>
      <c r="P148" s="37">
        <v>0.74</v>
      </c>
      <c r="Q148" s="38"/>
      <c r="R148" s="44"/>
      <c r="S148" s="37">
        <v>2.3769999999999998</v>
      </c>
      <c r="T148" s="40">
        <v>34.411000000000001</v>
      </c>
      <c r="U148" s="41">
        <v>7.5</v>
      </c>
      <c r="V148" s="37">
        <v>7.508</v>
      </c>
      <c r="W148" s="37">
        <v>0.98</v>
      </c>
      <c r="X148" s="42"/>
      <c r="Y148" s="42"/>
    </row>
    <row r="149" spans="1:25" x14ac:dyDescent="0.25">
      <c r="A149" s="28" t="s">
        <v>35</v>
      </c>
      <c r="B149" s="29">
        <v>33386</v>
      </c>
      <c r="C149" s="30"/>
      <c r="D149" s="31">
        <v>3.17</v>
      </c>
      <c r="E149" s="32">
        <f t="shared" si="16"/>
        <v>98.186825540000001</v>
      </c>
      <c r="F149" s="33">
        <v>44.6</v>
      </c>
      <c r="G149" s="34">
        <f t="shared" si="17"/>
        <v>624.69882000000007</v>
      </c>
      <c r="H149" s="35">
        <v>0.31</v>
      </c>
      <c r="I149" s="36">
        <f t="shared" si="18"/>
        <v>4.3420769999999997</v>
      </c>
      <c r="J149" s="33"/>
      <c r="K149" s="34"/>
      <c r="L149" s="31">
        <v>3.2</v>
      </c>
      <c r="M149" s="32">
        <f t="shared" si="20"/>
        <v>99.116038400000008</v>
      </c>
      <c r="N149" s="33">
        <v>46.1</v>
      </c>
      <c r="O149" s="34">
        <f t="shared" si="21"/>
        <v>645.70887000000005</v>
      </c>
      <c r="P149" s="37">
        <v>0.71</v>
      </c>
      <c r="Q149" s="38"/>
      <c r="R149" s="44"/>
      <c r="S149" s="37">
        <v>2.3719999999999999</v>
      </c>
      <c r="T149" s="40">
        <v>34.402999999999999</v>
      </c>
      <c r="U149" s="41">
        <v>7.7</v>
      </c>
      <c r="V149" s="37">
        <v>7.5</v>
      </c>
      <c r="W149" s="37">
        <v>1.03</v>
      </c>
      <c r="X149" s="42"/>
      <c r="Y149" s="42"/>
    </row>
    <row r="150" spans="1:25" x14ac:dyDescent="0.25">
      <c r="A150" s="28" t="s">
        <v>35</v>
      </c>
      <c r="B150" s="29">
        <v>33393</v>
      </c>
      <c r="C150" s="30"/>
      <c r="D150" s="31">
        <v>3.02</v>
      </c>
      <c r="E150" s="32">
        <f t="shared" si="16"/>
        <v>93.540761240000009</v>
      </c>
      <c r="F150" s="33">
        <v>42.3</v>
      </c>
      <c r="G150" s="34">
        <f t="shared" si="17"/>
        <v>592.48340999999994</v>
      </c>
      <c r="H150" s="35">
        <v>0</v>
      </c>
      <c r="I150" s="36">
        <f t="shared" si="18"/>
        <v>0</v>
      </c>
      <c r="J150" s="33">
        <v>86.5</v>
      </c>
      <c r="K150" s="34">
        <f t="shared" ref="K150:K213" si="22">J150*28.0855</f>
        <v>2429.3957500000001</v>
      </c>
      <c r="L150" s="31">
        <v>3.13</v>
      </c>
      <c r="M150" s="32">
        <f t="shared" si="20"/>
        <v>96.947875060000001</v>
      </c>
      <c r="N150" s="33">
        <v>44.4</v>
      </c>
      <c r="O150" s="34">
        <f t="shared" si="21"/>
        <v>621.89747999999997</v>
      </c>
      <c r="P150" s="37">
        <v>0.7</v>
      </c>
      <c r="Q150" s="38"/>
      <c r="R150" s="44"/>
      <c r="S150" s="37">
        <v>2.371</v>
      </c>
      <c r="T150" s="40">
        <v>34.389000000000003</v>
      </c>
      <c r="U150" s="41">
        <v>8.6999999999999993</v>
      </c>
      <c r="V150" s="37">
        <v>7.58</v>
      </c>
      <c r="W150" s="37">
        <v>1.07</v>
      </c>
      <c r="X150" s="42"/>
      <c r="Y150" s="42"/>
    </row>
    <row r="151" spans="1:25" x14ac:dyDescent="0.25">
      <c r="A151" s="28" t="s">
        <v>35</v>
      </c>
      <c r="B151" s="29">
        <v>33399</v>
      </c>
      <c r="C151" s="30"/>
      <c r="D151" s="31">
        <v>3.18</v>
      </c>
      <c r="E151" s="32">
        <f t="shared" si="16"/>
        <v>98.496563160000008</v>
      </c>
      <c r="F151" s="33">
        <v>37.299999999999997</v>
      </c>
      <c r="G151" s="34">
        <f t="shared" si="17"/>
        <v>522.44990999999993</v>
      </c>
      <c r="H151" s="35">
        <v>0.24</v>
      </c>
      <c r="I151" s="36">
        <f t="shared" si="18"/>
        <v>3.3616079999999999</v>
      </c>
      <c r="J151" s="33">
        <v>86.5</v>
      </c>
      <c r="K151" s="34">
        <f t="shared" si="22"/>
        <v>2429.3957500000001</v>
      </c>
      <c r="L151" s="31">
        <v>3.37</v>
      </c>
      <c r="M151" s="32">
        <f t="shared" si="20"/>
        <v>104.38157794</v>
      </c>
      <c r="N151" s="33">
        <v>38.1</v>
      </c>
      <c r="O151" s="34">
        <f t="shared" si="21"/>
        <v>533.65527000000009</v>
      </c>
      <c r="P151" s="37">
        <v>0.7</v>
      </c>
      <c r="Q151" s="38"/>
      <c r="R151" s="44"/>
      <c r="S151" s="37">
        <v>2.3679999999999999</v>
      </c>
      <c r="T151" s="40">
        <v>34.401000000000003</v>
      </c>
      <c r="U151" s="41">
        <v>8.4</v>
      </c>
      <c r="V151" s="37">
        <v>7.5510000000000002</v>
      </c>
      <c r="W151" s="37">
        <v>1.02</v>
      </c>
      <c r="X151" s="42"/>
      <c r="Y151" s="42"/>
    </row>
    <row r="152" spans="1:25" x14ac:dyDescent="0.25">
      <c r="A152" s="28" t="s">
        <v>35</v>
      </c>
      <c r="B152" s="29">
        <v>33406</v>
      </c>
      <c r="C152" s="30"/>
      <c r="D152" s="31">
        <v>3.19</v>
      </c>
      <c r="E152" s="32">
        <f t="shared" si="16"/>
        <v>98.806300780000001</v>
      </c>
      <c r="F152" s="33">
        <v>42</v>
      </c>
      <c r="G152" s="34">
        <f t="shared" si="17"/>
        <v>588.28139999999996</v>
      </c>
      <c r="H152" s="35">
        <v>0.12</v>
      </c>
      <c r="I152" s="36">
        <f t="shared" si="18"/>
        <v>1.680804</v>
      </c>
      <c r="J152" s="33">
        <v>84.8</v>
      </c>
      <c r="K152" s="34">
        <f t="shared" si="22"/>
        <v>2381.6504</v>
      </c>
      <c r="L152" s="31">
        <v>3.41</v>
      </c>
      <c r="M152" s="32">
        <f t="shared" si="20"/>
        <v>105.62052842000001</v>
      </c>
      <c r="N152" s="33">
        <v>43.5</v>
      </c>
      <c r="O152" s="34">
        <f t="shared" si="21"/>
        <v>609.29145000000005</v>
      </c>
      <c r="P152" s="37">
        <v>0.79500000000000004</v>
      </c>
      <c r="Q152" s="38"/>
      <c r="R152" s="44"/>
      <c r="S152" s="37">
        <v>2.3730000000000002</v>
      </c>
      <c r="T152" s="40">
        <v>34.369</v>
      </c>
      <c r="U152" s="41">
        <v>8.9</v>
      </c>
      <c r="V152" s="37">
        <v>7.5949999999999998</v>
      </c>
      <c r="W152" s="37">
        <v>1.03</v>
      </c>
      <c r="X152" s="42"/>
      <c r="Y152" s="42"/>
    </row>
    <row r="153" spans="1:25" ht="15.75" thickBot="1" x14ac:dyDescent="0.3">
      <c r="A153" s="45" t="s">
        <v>35</v>
      </c>
      <c r="B153" s="46">
        <v>33413</v>
      </c>
      <c r="C153" s="47"/>
      <c r="D153" s="48">
        <v>3.3</v>
      </c>
      <c r="E153" s="49">
        <f t="shared" si="16"/>
        <v>102.21341459999999</v>
      </c>
      <c r="F153" s="50">
        <v>42.9</v>
      </c>
      <c r="G153" s="51">
        <f t="shared" si="17"/>
        <v>600.88742999999999</v>
      </c>
      <c r="H153" s="52">
        <v>0.22</v>
      </c>
      <c r="I153" s="53">
        <f t="shared" si="18"/>
        <v>3.081474</v>
      </c>
      <c r="J153" s="50">
        <v>84.8</v>
      </c>
      <c r="K153" s="51">
        <f t="shared" si="22"/>
        <v>2381.6504</v>
      </c>
      <c r="L153" s="48">
        <v>3.5</v>
      </c>
      <c r="M153" s="49">
        <f t="shared" si="20"/>
        <v>108.40816700000001</v>
      </c>
      <c r="N153" s="50">
        <v>46.5</v>
      </c>
      <c r="O153" s="51">
        <f t="shared" si="21"/>
        <v>651.31155000000001</v>
      </c>
      <c r="P153" s="54">
        <v>0.65800000000000003</v>
      </c>
      <c r="Q153" s="55"/>
      <c r="R153" s="56"/>
      <c r="S153" s="54">
        <v>2.3839999999999999</v>
      </c>
      <c r="T153" s="57">
        <v>34.411999999999999</v>
      </c>
      <c r="U153" s="58">
        <v>8.1999999999999993</v>
      </c>
      <c r="V153" s="54">
        <v>7.5650000000000004</v>
      </c>
      <c r="W153" s="54">
        <v>0.67</v>
      </c>
      <c r="X153" s="59"/>
      <c r="Y153" s="59"/>
    </row>
    <row r="154" spans="1:25" x14ac:dyDescent="0.25">
      <c r="A154" s="28" t="s">
        <v>35</v>
      </c>
      <c r="B154" s="29">
        <v>33420</v>
      </c>
      <c r="C154" s="30"/>
      <c r="D154" s="31">
        <v>3.28</v>
      </c>
      <c r="E154" s="32">
        <f t="shared" si="16"/>
        <v>101.59393935999999</v>
      </c>
      <c r="F154" s="33">
        <v>40.4</v>
      </c>
      <c r="G154" s="34">
        <f t="shared" si="17"/>
        <v>565.87067999999999</v>
      </c>
      <c r="H154" s="35">
        <v>0.21</v>
      </c>
      <c r="I154" s="36">
        <f t="shared" si="18"/>
        <v>2.9414069999999999</v>
      </c>
      <c r="J154" s="33">
        <v>88</v>
      </c>
      <c r="K154" s="34">
        <f t="shared" si="22"/>
        <v>2471.5239999999999</v>
      </c>
      <c r="L154" s="31">
        <v>3.51</v>
      </c>
      <c r="M154" s="32">
        <f t="shared" si="20"/>
        <v>108.71790462</v>
      </c>
      <c r="N154" s="33">
        <v>45.8</v>
      </c>
      <c r="O154" s="34">
        <f t="shared" si="21"/>
        <v>641.50685999999996</v>
      </c>
      <c r="P154" s="37">
        <v>0.65400000000000003</v>
      </c>
      <c r="Q154" s="38"/>
      <c r="R154" s="44"/>
      <c r="S154" s="37">
        <v>2.3769999999999998</v>
      </c>
      <c r="T154" s="40">
        <v>34.392000000000003</v>
      </c>
      <c r="U154" s="41">
        <v>8.6999999999999993</v>
      </c>
      <c r="V154" s="37">
        <v>7.5670000000000002</v>
      </c>
      <c r="W154" s="37">
        <v>0.66</v>
      </c>
      <c r="X154" s="42"/>
      <c r="Y154" s="42"/>
    </row>
    <row r="155" spans="1:25" x14ac:dyDescent="0.25">
      <c r="A155" s="28" t="s">
        <v>35</v>
      </c>
      <c r="B155" s="29">
        <v>33428</v>
      </c>
      <c r="C155" s="30"/>
      <c r="D155" s="31">
        <v>3.21</v>
      </c>
      <c r="E155" s="32">
        <f t="shared" si="16"/>
        <v>99.425776020000001</v>
      </c>
      <c r="F155" s="33">
        <v>42</v>
      </c>
      <c r="G155" s="34">
        <f t="shared" si="17"/>
        <v>588.28139999999996</v>
      </c>
      <c r="H155" s="35">
        <v>0.15</v>
      </c>
      <c r="I155" s="36">
        <f t="shared" si="18"/>
        <v>2.1010049999999998</v>
      </c>
      <c r="J155" s="33">
        <v>88.2</v>
      </c>
      <c r="K155" s="34">
        <f t="shared" si="22"/>
        <v>2477.1411000000003</v>
      </c>
      <c r="L155" s="31">
        <v>3.49</v>
      </c>
      <c r="M155" s="32">
        <f t="shared" si="20"/>
        <v>108.09842938000001</v>
      </c>
      <c r="N155" s="33">
        <v>44.7</v>
      </c>
      <c r="O155" s="34">
        <f t="shared" si="21"/>
        <v>626.09949000000006</v>
      </c>
      <c r="P155" s="37">
        <v>0.68700000000000006</v>
      </c>
      <c r="Q155" s="38"/>
      <c r="R155" s="44"/>
      <c r="S155" s="37">
        <v>2.3889999999999998</v>
      </c>
      <c r="T155" s="40">
        <v>34.404000000000003</v>
      </c>
      <c r="U155" s="41">
        <v>7.8</v>
      </c>
      <c r="V155" s="37">
        <v>7.5570000000000004</v>
      </c>
      <c r="W155" s="37">
        <v>1.06</v>
      </c>
      <c r="X155" s="42"/>
      <c r="Y155" s="42"/>
    </row>
    <row r="156" spans="1:25" x14ac:dyDescent="0.25">
      <c r="A156" s="28" t="s">
        <v>35</v>
      </c>
      <c r="B156" s="29">
        <v>33435</v>
      </c>
      <c r="C156" s="30"/>
      <c r="D156" s="31">
        <v>3.37</v>
      </c>
      <c r="E156" s="32">
        <f t="shared" si="16"/>
        <v>104.38157794</v>
      </c>
      <c r="F156" s="33">
        <v>42.3</v>
      </c>
      <c r="G156" s="34">
        <f t="shared" si="17"/>
        <v>592.48340999999994</v>
      </c>
      <c r="H156" s="35">
        <v>7.0000000000000007E-2</v>
      </c>
      <c r="I156" s="36">
        <f t="shared" si="18"/>
        <v>0.98046900000000015</v>
      </c>
      <c r="J156" s="33">
        <v>83.8</v>
      </c>
      <c r="K156" s="34">
        <f t="shared" si="22"/>
        <v>2353.5648999999999</v>
      </c>
      <c r="L156" s="31">
        <v>3.5</v>
      </c>
      <c r="M156" s="32">
        <f t="shared" si="20"/>
        <v>108.40816700000001</v>
      </c>
      <c r="N156" s="33">
        <v>44.6</v>
      </c>
      <c r="O156" s="34">
        <f t="shared" si="21"/>
        <v>624.69882000000007</v>
      </c>
      <c r="P156" s="37">
        <v>0.626</v>
      </c>
      <c r="Q156" s="38"/>
      <c r="R156" s="44"/>
      <c r="S156" s="37">
        <v>2.379</v>
      </c>
      <c r="T156" s="40">
        <v>34.366999999999997</v>
      </c>
      <c r="U156" s="41">
        <v>8.6999999999999993</v>
      </c>
      <c r="V156" s="37">
        <v>7.56</v>
      </c>
      <c r="W156" s="37">
        <v>1.06</v>
      </c>
      <c r="X156" s="42"/>
      <c r="Y156" s="42"/>
    </row>
    <row r="157" spans="1:25" x14ac:dyDescent="0.25">
      <c r="A157" s="28" t="s">
        <v>35</v>
      </c>
      <c r="B157" s="29">
        <v>33441</v>
      </c>
      <c r="C157" s="30"/>
      <c r="D157" s="31">
        <v>3.34</v>
      </c>
      <c r="E157" s="32">
        <f t="shared" si="16"/>
        <v>103.45236507999999</v>
      </c>
      <c r="F157" s="33">
        <v>42.4</v>
      </c>
      <c r="G157" s="34">
        <f t="shared" si="17"/>
        <v>593.88408000000004</v>
      </c>
      <c r="H157" s="35">
        <v>0.12</v>
      </c>
      <c r="I157" s="36">
        <f t="shared" si="18"/>
        <v>1.680804</v>
      </c>
      <c r="J157" s="33">
        <v>87.1</v>
      </c>
      <c r="K157" s="34">
        <f t="shared" si="22"/>
        <v>2446.2470499999999</v>
      </c>
      <c r="L157" s="31">
        <v>3.73</v>
      </c>
      <c r="M157" s="32">
        <f t="shared" si="20"/>
        <v>115.53213226</v>
      </c>
      <c r="N157" s="33">
        <v>45</v>
      </c>
      <c r="O157" s="34">
        <f t="shared" si="21"/>
        <v>630.30150000000003</v>
      </c>
      <c r="P157" s="37">
        <v>0.54900000000000004</v>
      </c>
      <c r="Q157" s="38"/>
      <c r="R157" s="44"/>
      <c r="S157" s="37">
        <v>2.3879999999999999</v>
      </c>
      <c r="T157" s="40">
        <v>34.408999999999999</v>
      </c>
      <c r="U157" s="41">
        <v>8.1999999999999993</v>
      </c>
      <c r="V157" s="37">
        <v>7.5670000000000002</v>
      </c>
      <c r="W157" s="37">
        <v>1.05</v>
      </c>
      <c r="X157" s="42"/>
      <c r="Y157" s="42"/>
    </row>
    <row r="158" spans="1:25" x14ac:dyDescent="0.25">
      <c r="A158" s="28" t="s">
        <v>35</v>
      </c>
      <c r="B158" s="29">
        <v>33445</v>
      </c>
      <c r="C158" s="30"/>
      <c r="D158" s="31">
        <v>3.35</v>
      </c>
      <c r="E158" s="32">
        <f t="shared" si="16"/>
        <v>103.7621027</v>
      </c>
      <c r="F158" s="33">
        <v>43.1</v>
      </c>
      <c r="G158" s="34">
        <f t="shared" si="17"/>
        <v>603.68877000000009</v>
      </c>
      <c r="H158" s="35">
        <v>0.15</v>
      </c>
      <c r="I158" s="36">
        <f t="shared" si="18"/>
        <v>2.1010049999999998</v>
      </c>
      <c r="J158" s="33">
        <v>87.5</v>
      </c>
      <c r="K158" s="34">
        <f t="shared" si="22"/>
        <v>2457.4812499999998</v>
      </c>
      <c r="L158" s="31">
        <v>3.41</v>
      </c>
      <c r="M158" s="32">
        <f t="shared" si="20"/>
        <v>105.62052842000001</v>
      </c>
      <c r="N158" s="33">
        <v>45</v>
      </c>
      <c r="O158" s="34">
        <f t="shared" si="21"/>
        <v>630.30150000000003</v>
      </c>
      <c r="P158" s="37">
        <v>0.68300000000000005</v>
      </c>
      <c r="Q158" s="38"/>
      <c r="R158" s="44"/>
      <c r="S158" s="37">
        <v>2.3780000000000001</v>
      </c>
      <c r="T158" s="40">
        <v>34.371000000000002</v>
      </c>
      <c r="U158" s="41">
        <v>7.9</v>
      </c>
      <c r="V158" s="37">
        <v>7.5460000000000003</v>
      </c>
      <c r="W158" s="37">
        <v>1.02</v>
      </c>
      <c r="X158" s="42"/>
      <c r="Y158" s="42"/>
    </row>
    <row r="159" spans="1:25" x14ac:dyDescent="0.25">
      <c r="A159" s="28" t="s">
        <v>35</v>
      </c>
      <c r="B159" s="29">
        <v>33455</v>
      </c>
      <c r="C159" s="30"/>
      <c r="D159" s="31">
        <v>3.28</v>
      </c>
      <c r="E159" s="32">
        <f t="shared" si="16"/>
        <v>101.59393935999999</v>
      </c>
      <c r="F159" s="33">
        <v>43.1</v>
      </c>
      <c r="G159" s="34">
        <f t="shared" si="17"/>
        <v>603.68877000000009</v>
      </c>
      <c r="H159" s="35">
        <v>0.18</v>
      </c>
      <c r="I159" s="36">
        <f t="shared" si="18"/>
        <v>2.5212059999999998</v>
      </c>
      <c r="J159" s="33">
        <v>84.8</v>
      </c>
      <c r="K159" s="34">
        <f t="shared" si="22"/>
        <v>2381.6504</v>
      </c>
      <c r="L159" s="31">
        <v>3.32</v>
      </c>
      <c r="M159" s="32">
        <f t="shared" si="20"/>
        <v>102.83288983999999</v>
      </c>
      <c r="N159" s="33">
        <v>46.2</v>
      </c>
      <c r="O159" s="34">
        <f t="shared" si="21"/>
        <v>647.10954000000004</v>
      </c>
      <c r="P159" s="37">
        <v>0.54600000000000004</v>
      </c>
      <c r="Q159" s="38"/>
      <c r="R159" s="44"/>
      <c r="S159" s="37">
        <v>2.383</v>
      </c>
      <c r="T159" s="40">
        <v>34.369</v>
      </c>
      <c r="U159" s="41">
        <v>8.8000000000000007</v>
      </c>
      <c r="V159" s="37">
        <v>7.4870000000000001</v>
      </c>
      <c r="W159" s="37">
        <v>1.02</v>
      </c>
      <c r="X159" s="42"/>
      <c r="Y159" s="42"/>
    </row>
    <row r="160" spans="1:25" x14ac:dyDescent="0.25">
      <c r="A160" s="28" t="s">
        <v>35</v>
      </c>
      <c r="B160" s="29">
        <v>33465</v>
      </c>
      <c r="C160" s="30"/>
      <c r="D160" s="31">
        <v>3.27</v>
      </c>
      <c r="E160" s="32">
        <f t="shared" si="16"/>
        <v>101.28420174</v>
      </c>
      <c r="F160" s="33">
        <v>42.6</v>
      </c>
      <c r="G160" s="34">
        <f t="shared" si="17"/>
        <v>596.68542000000002</v>
      </c>
      <c r="H160" s="35">
        <v>0.23</v>
      </c>
      <c r="I160" s="36">
        <f t="shared" si="18"/>
        <v>3.2215410000000002</v>
      </c>
      <c r="J160" s="33">
        <v>87.6</v>
      </c>
      <c r="K160" s="34">
        <f t="shared" si="22"/>
        <v>2460.2898</v>
      </c>
      <c r="L160" s="31">
        <v>3.37</v>
      </c>
      <c r="M160" s="32">
        <f t="shared" si="20"/>
        <v>104.38157794</v>
      </c>
      <c r="N160" s="33">
        <v>43.9</v>
      </c>
      <c r="O160" s="34">
        <f t="shared" si="21"/>
        <v>614.89413000000002</v>
      </c>
      <c r="P160" s="37">
        <v>0.65</v>
      </c>
      <c r="Q160" s="38"/>
      <c r="R160" s="44"/>
      <c r="S160" s="37">
        <v>2.3849999999999998</v>
      </c>
      <c r="T160" s="40">
        <v>34.390999999999998</v>
      </c>
      <c r="U160" s="41">
        <v>8.1999999999999993</v>
      </c>
      <c r="V160" s="37">
        <v>7.5350000000000001</v>
      </c>
      <c r="W160" s="37">
        <v>1.05</v>
      </c>
      <c r="X160" s="42"/>
      <c r="Y160" s="42"/>
    </row>
    <row r="161" spans="1:25" x14ac:dyDescent="0.25">
      <c r="A161" s="28" t="s">
        <v>35</v>
      </c>
      <c r="B161" s="29">
        <v>33471</v>
      </c>
      <c r="C161" s="30"/>
      <c r="D161" s="31">
        <v>3.21</v>
      </c>
      <c r="E161" s="32">
        <f t="shared" si="16"/>
        <v>99.425776020000001</v>
      </c>
      <c r="F161" s="33">
        <v>43.5</v>
      </c>
      <c r="G161" s="34">
        <f t="shared" si="17"/>
        <v>609.29145000000005</v>
      </c>
      <c r="H161" s="35">
        <v>0.24</v>
      </c>
      <c r="I161" s="36">
        <f t="shared" si="18"/>
        <v>3.3616079999999999</v>
      </c>
      <c r="J161" s="33">
        <v>89.9</v>
      </c>
      <c r="K161" s="34">
        <f t="shared" si="22"/>
        <v>2524.88645</v>
      </c>
      <c r="L161" s="31">
        <v>3.6</v>
      </c>
      <c r="M161" s="32">
        <f t="shared" si="20"/>
        <v>111.50554320000001</v>
      </c>
      <c r="N161" s="33">
        <v>45.5</v>
      </c>
      <c r="O161" s="34">
        <f t="shared" si="21"/>
        <v>637.30484999999999</v>
      </c>
      <c r="P161" s="37">
        <v>0.57799999999999996</v>
      </c>
      <c r="Q161" s="38"/>
      <c r="R161" s="44"/>
      <c r="S161" s="37">
        <v>2.399</v>
      </c>
      <c r="T161" s="40">
        <v>34.453000000000003</v>
      </c>
      <c r="U161" s="41">
        <v>7.7</v>
      </c>
      <c r="V161" s="37">
        <v>7.5609999999999999</v>
      </c>
      <c r="W161" s="37">
        <v>1.1299999999999999</v>
      </c>
      <c r="X161" s="42"/>
      <c r="Y161" s="42"/>
    </row>
    <row r="162" spans="1:25" x14ac:dyDescent="0.25">
      <c r="A162" s="28" t="s">
        <v>35</v>
      </c>
      <c r="B162" s="29">
        <v>33477</v>
      </c>
      <c r="C162" s="30"/>
      <c r="D162" s="31">
        <v>3.17</v>
      </c>
      <c r="E162" s="32">
        <f t="shared" si="16"/>
        <v>98.186825540000001</v>
      </c>
      <c r="F162" s="33">
        <v>43.2</v>
      </c>
      <c r="G162" s="34">
        <f t="shared" si="17"/>
        <v>605.08944000000008</v>
      </c>
      <c r="H162" s="35">
        <v>0.15</v>
      </c>
      <c r="I162" s="36">
        <f t="shared" si="18"/>
        <v>2.1010049999999998</v>
      </c>
      <c r="J162" s="33">
        <v>88.1</v>
      </c>
      <c r="K162" s="34">
        <f t="shared" si="22"/>
        <v>2474.3325499999996</v>
      </c>
      <c r="L162" s="31">
        <v>3.25</v>
      </c>
      <c r="M162" s="32">
        <f t="shared" si="20"/>
        <v>100.6647265</v>
      </c>
      <c r="N162" s="33">
        <v>43.6</v>
      </c>
      <c r="O162" s="34">
        <f t="shared" si="21"/>
        <v>610.69212000000005</v>
      </c>
      <c r="P162" s="37">
        <v>0.79800000000000004</v>
      </c>
      <c r="Q162" s="38"/>
      <c r="R162" s="44"/>
      <c r="S162" s="37">
        <v>2.3889999999999998</v>
      </c>
      <c r="T162" s="40">
        <v>34.399000000000001</v>
      </c>
      <c r="U162" s="41">
        <v>8.1</v>
      </c>
      <c r="V162" s="37">
        <v>7.5579999999999998</v>
      </c>
      <c r="W162" s="37">
        <v>1.02</v>
      </c>
      <c r="X162" s="42"/>
      <c r="Y162" s="42"/>
    </row>
    <row r="163" spans="1:25" x14ac:dyDescent="0.25">
      <c r="A163" s="28" t="s">
        <v>35</v>
      </c>
      <c r="B163" s="29">
        <v>33487</v>
      </c>
      <c r="C163" s="30"/>
      <c r="D163" s="31">
        <v>3.11</v>
      </c>
      <c r="E163" s="32">
        <f t="shared" si="16"/>
        <v>96.328399820000001</v>
      </c>
      <c r="F163" s="33">
        <v>44.6</v>
      </c>
      <c r="G163" s="34">
        <f t="shared" si="17"/>
        <v>624.69882000000007</v>
      </c>
      <c r="H163" s="35">
        <v>0.25</v>
      </c>
      <c r="I163" s="36">
        <f t="shared" si="18"/>
        <v>3.5016750000000001</v>
      </c>
      <c r="J163" s="33">
        <v>80.2</v>
      </c>
      <c r="K163" s="34">
        <f t="shared" si="22"/>
        <v>2252.4571000000001</v>
      </c>
      <c r="L163" s="31">
        <v>3.18</v>
      </c>
      <c r="M163" s="32">
        <f t="shared" si="20"/>
        <v>98.496563160000008</v>
      </c>
      <c r="N163" s="33">
        <v>47.6</v>
      </c>
      <c r="O163" s="34">
        <f t="shared" si="21"/>
        <v>666.71892000000003</v>
      </c>
      <c r="P163" s="37">
        <v>0.69099999999999995</v>
      </c>
      <c r="Q163" s="38"/>
      <c r="R163" s="44"/>
      <c r="S163" s="37">
        <v>2.3860000000000001</v>
      </c>
      <c r="T163" s="40">
        <v>34.404000000000003</v>
      </c>
      <c r="U163" s="41">
        <v>7.7</v>
      </c>
      <c r="V163" s="37">
        <v>7.5730000000000004</v>
      </c>
      <c r="W163" s="37">
        <v>1.08</v>
      </c>
      <c r="X163" s="42"/>
      <c r="Y163" s="42"/>
    </row>
    <row r="164" spans="1:25" x14ac:dyDescent="0.25">
      <c r="A164" s="28" t="s">
        <v>35</v>
      </c>
      <c r="B164" s="29">
        <v>33494</v>
      </c>
      <c r="C164" s="30"/>
      <c r="D164" s="31">
        <v>3.07</v>
      </c>
      <c r="E164" s="32">
        <f t="shared" si="16"/>
        <v>95.089449340000002</v>
      </c>
      <c r="F164" s="33">
        <v>41.9</v>
      </c>
      <c r="G164" s="34">
        <f t="shared" si="17"/>
        <v>586.88072999999997</v>
      </c>
      <c r="H164" s="35">
        <v>0.18</v>
      </c>
      <c r="I164" s="36">
        <f t="shared" si="18"/>
        <v>2.5212059999999998</v>
      </c>
      <c r="J164" s="33">
        <v>87.1</v>
      </c>
      <c r="K164" s="34">
        <f t="shared" si="22"/>
        <v>2446.2470499999999</v>
      </c>
      <c r="L164" s="31">
        <v>3.09</v>
      </c>
      <c r="M164" s="32">
        <f t="shared" si="20"/>
        <v>95.708924580000001</v>
      </c>
      <c r="N164" s="33">
        <v>42.9</v>
      </c>
      <c r="O164" s="34">
        <f t="shared" si="21"/>
        <v>600.88742999999999</v>
      </c>
      <c r="P164" s="37">
        <v>0.69099999999999995</v>
      </c>
      <c r="Q164" s="38"/>
      <c r="R164" s="44"/>
      <c r="S164" s="37">
        <v>2.3809999999999998</v>
      </c>
      <c r="T164" s="40">
        <v>34.380000000000003</v>
      </c>
      <c r="U164" s="41">
        <v>7.9</v>
      </c>
      <c r="V164" s="37">
        <v>7.5640000000000001</v>
      </c>
      <c r="W164" s="37">
        <v>1.08</v>
      </c>
      <c r="X164" s="42"/>
      <c r="Y164" s="42"/>
    </row>
    <row r="165" spans="1:25" x14ac:dyDescent="0.25">
      <c r="A165" s="28" t="s">
        <v>35</v>
      </c>
      <c r="B165" s="29">
        <v>33499</v>
      </c>
      <c r="C165" s="30"/>
      <c r="D165" s="31">
        <v>3.36</v>
      </c>
      <c r="E165" s="32">
        <f t="shared" si="16"/>
        <v>104.07184031999999</v>
      </c>
      <c r="F165" s="33">
        <v>42.8</v>
      </c>
      <c r="G165" s="34">
        <f t="shared" si="17"/>
        <v>599.48676</v>
      </c>
      <c r="H165" s="35">
        <v>0.25</v>
      </c>
      <c r="I165" s="36">
        <f t="shared" si="18"/>
        <v>3.5016750000000001</v>
      </c>
      <c r="J165" s="33">
        <v>90.5</v>
      </c>
      <c r="K165" s="34">
        <f t="shared" si="22"/>
        <v>2541.7377499999998</v>
      </c>
      <c r="L165" s="31">
        <v>3.47</v>
      </c>
      <c r="M165" s="32">
        <f t="shared" si="20"/>
        <v>107.47895414000001</v>
      </c>
      <c r="N165" s="33">
        <v>44</v>
      </c>
      <c r="O165" s="34">
        <f t="shared" si="21"/>
        <v>616.29480000000001</v>
      </c>
      <c r="P165" s="37">
        <v>0.58499999999999996</v>
      </c>
      <c r="Q165" s="38"/>
      <c r="R165" s="44"/>
      <c r="S165" s="37">
        <v>2.3940000000000001</v>
      </c>
      <c r="T165" s="40">
        <v>34.436</v>
      </c>
      <c r="U165" s="41">
        <v>7.5</v>
      </c>
      <c r="V165" s="37">
        <v>7.5860000000000003</v>
      </c>
      <c r="W165" s="37">
        <v>1.0900000000000001</v>
      </c>
      <c r="X165" s="42"/>
      <c r="Y165" s="42"/>
    </row>
    <row r="166" spans="1:25" x14ac:dyDescent="0.25">
      <c r="A166" s="28" t="s">
        <v>35</v>
      </c>
      <c r="B166" s="29">
        <v>33506</v>
      </c>
      <c r="C166" s="30"/>
      <c r="D166" s="31">
        <v>3.09</v>
      </c>
      <c r="E166" s="32">
        <f t="shared" si="16"/>
        <v>95.708924580000001</v>
      </c>
      <c r="F166" s="33">
        <v>42.3</v>
      </c>
      <c r="G166" s="34">
        <f t="shared" si="17"/>
        <v>592.48340999999994</v>
      </c>
      <c r="H166" s="35">
        <v>0.15</v>
      </c>
      <c r="I166" s="36">
        <f t="shared" si="18"/>
        <v>2.1010049999999998</v>
      </c>
      <c r="J166" s="33">
        <v>91.9</v>
      </c>
      <c r="K166" s="34">
        <f t="shared" si="22"/>
        <v>2581.0574500000002</v>
      </c>
      <c r="L166" s="31">
        <v>3.18</v>
      </c>
      <c r="M166" s="32">
        <f t="shared" si="20"/>
        <v>98.496563160000008</v>
      </c>
      <c r="N166" s="33">
        <v>46.4</v>
      </c>
      <c r="O166" s="34">
        <f t="shared" si="21"/>
        <v>649.91088000000002</v>
      </c>
      <c r="P166" s="37">
        <v>0.60899999999999999</v>
      </c>
      <c r="Q166" s="38"/>
      <c r="R166" s="44"/>
      <c r="S166" s="37">
        <v>2.3959999999999999</v>
      </c>
      <c r="T166" s="40">
        <v>34.436</v>
      </c>
      <c r="U166" s="41">
        <v>8.1999999999999993</v>
      </c>
      <c r="V166" s="37">
        <v>7.532</v>
      </c>
      <c r="W166" s="37">
        <v>1.1399999999999999</v>
      </c>
      <c r="X166" s="42"/>
      <c r="Y166" s="42"/>
    </row>
    <row r="167" spans="1:25" x14ac:dyDescent="0.25">
      <c r="A167" s="28" t="s">
        <v>35</v>
      </c>
      <c r="B167" s="29">
        <v>33512</v>
      </c>
      <c r="C167" s="30"/>
      <c r="D167" s="31">
        <v>2.74</v>
      </c>
      <c r="E167" s="32">
        <f t="shared" si="16"/>
        <v>84.868107880000011</v>
      </c>
      <c r="F167" s="33">
        <v>43</v>
      </c>
      <c r="G167" s="34">
        <f t="shared" si="17"/>
        <v>602.28809999999999</v>
      </c>
      <c r="H167" s="35">
        <v>0</v>
      </c>
      <c r="I167" s="36">
        <f t="shared" si="18"/>
        <v>0</v>
      </c>
      <c r="J167" s="33">
        <v>90.4</v>
      </c>
      <c r="K167" s="34">
        <f t="shared" si="22"/>
        <v>2538.9292</v>
      </c>
      <c r="L167" s="31">
        <v>3</v>
      </c>
      <c r="M167" s="32">
        <f t="shared" si="20"/>
        <v>92.921286000000009</v>
      </c>
      <c r="N167" s="33">
        <v>44.4</v>
      </c>
      <c r="O167" s="34">
        <f t="shared" si="21"/>
        <v>621.89747999999997</v>
      </c>
      <c r="P167" s="37">
        <v>0.68899999999999995</v>
      </c>
      <c r="Q167" s="38"/>
      <c r="R167" s="44"/>
      <c r="S167" s="37">
        <v>2.4009999999999998</v>
      </c>
      <c r="T167" s="40">
        <v>34.427999999999997</v>
      </c>
      <c r="U167" s="41">
        <v>8.5</v>
      </c>
      <c r="V167" s="37">
        <v>7.55</v>
      </c>
      <c r="W167" s="37">
        <v>1.1399999999999999</v>
      </c>
      <c r="X167" s="42"/>
      <c r="Y167" s="42"/>
    </row>
    <row r="168" spans="1:25" x14ac:dyDescent="0.25">
      <c r="A168" s="28" t="s">
        <v>35</v>
      </c>
      <c r="B168" s="29">
        <v>33520</v>
      </c>
      <c r="C168" s="30"/>
      <c r="D168" s="31">
        <v>2.92</v>
      </c>
      <c r="E168" s="32">
        <f t="shared" si="16"/>
        <v>90.443385039999995</v>
      </c>
      <c r="F168" s="33">
        <v>42.2</v>
      </c>
      <c r="G168" s="34">
        <f t="shared" si="17"/>
        <v>591.08274000000006</v>
      </c>
      <c r="H168" s="35">
        <v>0</v>
      </c>
      <c r="I168" s="36">
        <f t="shared" si="18"/>
        <v>0</v>
      </c>
      <c r="J168" s="33">
        <v>90.5</v>
      </c>
      <c r="K168" s="34">
        <f t="shared" si="22"/>
        <v>2541.7377499999998</v>
      </c>
      <c r="L168" s="31">
        <v>2.98</v>
      </c>
      <c r="M168" s="32">
        <f t="shared" si="20"/>
        <v>92.301810759999995</v>
      </c>
      <c r="N168" s="33">
        <v>44.7</v>
      </c>
      <c r="O168" s="34">
        <f t="shared" si="21"/>
        <v>626.09949000000006</v>
      </c>
      <c r="P168" s="37">
        <v>0.60399999999999998</v>
      </c>
      <c r="Q168" s="38"/>
      <c r="R168" s="44"/>
      <c r="S168" s="37">
        <v>2.3940000000000001</v>
      </c>
      <c r="T168" s="40">
        <v>34.420999999999999</v>
      </c>
      <c r="U168" s="41">
        <v>8.1</v>
      </c>
      <c r="V168" s="37">
        <v>7.5279999999999996</v>
      </c>
      <c r="W168" s="37">
        <v>1.88</v>
      </c>
      <c r="X168" s="42"/>
      <c r="Y168" s="42"/>
    </row>
    <row r="169" spans="1:25" x14ac:dyDescent="0.25">
      <c r="A169" s="28" t="s">
        <v>35</v>
      </c>
      <c r="B169" s="29">
        <v>33536</v>
      </c>
      <c r="C169" s="30"/>
      <c r="D169" s="31">
        <v>3.4</v>
      </c>
      <c r="E169" s="32">
        <f t="shared" si="16"/>
        <v>105.31079080000001</v>
      </c>
      <c r="F169" s="33">
        <v>41.9</v>
      </c>
      <c r="G169" s="34">
        <f t="shared" si="17"/>
        <v>586.88072999999997</v>
      </c>
      <c r="H169" s="35">
        <v>0</v>
      </c>
      <c r="I169" s="36">
        <f t="shared" si="18"/>
        <v>0</v>
      </c>
      <c r="J169" s="33">
        <v>89.7</v>
      </c>
      <c r="K169" s="34">
        <f t="shared" si="22"/>
        <v>2519.26935</v>
      </c>
      <c r="L169" s="31">
        <v>3.42</v>
      </c>
      <c r="M169" s="32">
        <f t="shared" si="20"/>
        <v>105.93026604000001</v>
      </c>
      <c r="N169" s="33">
        <v>44.2</v>
      </c>
      <c r="O169" s="34">
        <f t="shared" si="21"/>
        <v>619.0961400000001</v>
      </c>
      <c r="P169" s="37">
        <v>1.0409999999999999</v>
      </c>
      <c r="Q169" s="38"/>
      <c r="R169" s="44"/>
      <c r="S169" s="37">
        <v>2.4119999999999999</v>
      </c>
      <c r="T169" s="40">
        <v>34.427</v>
      </c>
      <c r="U169" s="41">
        <v>7.7</v>
      </c>
      <c r="V169" s="37">
        <v>7.5679999999999996</v>
      </c>
      <c r="W169" s="37">
        <v>1.1299999999999999</v>
      </c>
      <c r="X169" s="42"/>
      <c r="Y169" s="42"/>
    </row>
    <row r="170" spans="1:25" x14ac:dyDescent="0.25">
      <c r="A170" s="28" t="s">
        <v>35</v>
      </c>
      <c r="B170" s="29">
        <v>33546</v>
      </c>
      <c r="C170" s="30"/>
      <c r="D170" s="31">
        <v>3.13</v>
      </c>
      <c r="E170" s="32">
        <f t="shared" si="16"/>
        <v>96.947875060000001</v>
      </c>
      <c r="F170" s="33">
        <v>42.4</v>
      </c>
      <c r="G170" s="34">
        <f t="shared" si="17"/>
        <v>593.88408000000004</v>
      </c>
      <c r="H170" s="35">
        <v>0</v>
      </c>
      <c r="I170" s="36">
        <f t="shared" si="18"/>
        <v>0</v>
      </c>
      <c r="J170" s="33">
        <v>87</v>
      </c>
      <c r="K170" s="34">
        <f t="shared" si="22"/>
        <v>2443.4384999999997</v>
      </c>
      <c r="L170" s="31">
        <v>3.26</v>
      </c>
      <c r="M170" s="32">
        <f t="shared" si="20"/>
        <v>100.97446411999999</v>
      </c>
      <c r="N170" s="33">
        <v>44.6</v>
      </c>
      <c r="O170" s="34">
        <f t="shared" si="21"/>
        <v>624.69882000000007</v>
      </c>
      <c r="P170" s="37">
        <v>0.98599999999999999</v>
      </c>
      <c r="Q170" s="38"/>
      <c r="R170" s="44"/>
      <c r="S170" s="37">
        <v>2.3879999999999999</v>
      </c>
      <c r="T170" s="40">
        <v>34.395000000000003</v>
      </c>
      <c r="U170" s="41">
        <v>8.5</v>
      </c>
      <c r="V170" s="37">
        <v>7.56</v>
      </c>
      <c r="W170" s="37">
        <v>1.0900000000000001</v>
      </c>
      <c r="X170" s="42"/>
      <c r="Y170" s="42"/>
    </row>
    <row r="171" spans="1:25" x14ac:dyDescent="0.25">
      <c r="A171" s="28" t="s">
        <v>35</v>
      </c>
      <c r="B171" s="29">
        <v>33550</v>
      </c>
      <c r="C171" s="30"/>
      <c r="D171" s="31">
        <v>3.05</v>
      </c>
      <c r="E171" s="32">
        <f t="shared" si="16"/>
        <v>94.469974100000002</v>
      </c>
      <c r="F171" s="33">
        <v>41.4</v>
      </c>
      <c r="G171" s="34">
        <f t="shared" si="17"/>
        <v>579.87738000000002</v>
      </c>
      <c r="H171" s="35">
        <v>0</v>
      </c>
      <c r="I171" s="36">
        <f t="shared" si="18"/>
        <v>0</v>
      </c>
      <c r="J171" s="33">
        <v>87.2</v>
      </c>
      <c r="K171" s="34">
        <f t="shared" si="22"/>
        <v>2449.0556000000001</v>
      </c>
      <c r="L171" s="31">
        <v>3.19</v>
      </c>
      <c r="M171" s="32">
        <f t="shared" si="20"/>
        <v>98.806300780000001</v>
      </c>
      <c r="N171" s="33">
        <v>43.2</v>
      </c>
      <c r="O171" s="34">
        <f t="shared" si="21"/>
        <v>605.08944000000008</v>
      </c>
      <c r="P171" s="37">
        <v>1.04</v>
      </c>
      <c r="Q171" s="38"/>
      <c r="R171" s="44"/>
      <c r="S171" s="37">
        <v>2.39</v>
      </c>
      <c r="T171" s="40">
        <v>34.374000000000002</v>
      </c>
      <c r="U171" s="41">
        <v>8.4</v>
      </c>
      <c r="V171" s="37">
        <v>7.5670000000000002</v>
      </c>
      <c r="W171" s="37">
        <v>1.1000000000000001</v>
      </c>
      <c r="X171" s="42"/>
      <c r="Y171" s="42"/>
    </row>
    <row r="172" spans="1:25" x14ac:dyDescent="0.25">
      <c r="A172" s="28" t="s">
        <v>35</v>
      </c>
      <c r="B172" s="29">
        <v>33556</v>
      </c>
      <c r="C172" s="30"/>
      <c r="D172" s="31">
        <v>3.05</v>
      </c>
      <c r="E172" s="32">
        <f t="shared" si="16"/>
        <v>94.469974100000002</v>
      </c>
      <c r="F172" s="33">
        <v>42</v>
      </c>
      <c r="G172" s="34">
        <f t="shared" si="17"/>
        <v>588.28139999999996</v>
      </c>
      <c r="H172" s="35">
        <v>0</v>
      </c>
      <c r="I172" s="36">
        <f t="shared" si="18"/>
        <v>0</v>
      </c>
      <c r="J172" s="33">
        <v>86.2</v>
      </c>
      <c r="K172" s="34">
        <f t="shared" si="22"/>
        <v>2420.9701</v>
      </c>
      <c r="L172" s="31">
        <v>3.19</v>
      </c>
      <c r="M172" s="32">
        <f t="shared" si="20"/>
        <v>98.806300780000001</v>
      </c>
      <c r="N172" s="33">
        <v>43.8</v>
      </c>
      <c r="O172" s="34">
        <f t="shared" si="21"/>
        <v>613.49346000000003</v>
      </c>
      <c r="P172" s="37">
        <v>0.69</v>
      </c>
      <c r="Q172" s="38"/>
      <c r="R172" s="44"/>
      <c r="S172" s="37">
        <v>2.39</v>
      </c>
      <c r="T172" s="40">
        <v>34.387</v>
      </c>
      <c r="U172" s="41">
        <v>8.1999999999999993</v>
      </c>
      <c r="V172" s="37">
        <v>7.5540000000000003</v>
      </c>
      <c r="W172" s="37">
        <v>1.07</v>
      </c>
      <c r="X172" s="42"/>
      <c r="Y172" s="42"/>
    </row>
    <row r="173" spans="1:25" x14ac:dyDescent="0.25">
      <c r="A173" s="28" t="s">
        <v>35</v>
      </c>
      <c r="B173" s="29">
        <v>33564</v>
      </c>
      <c r="C173" s="30"/>
      <c r="D173" s="31">
        <v>3.05</v>
      </c>
      <c r="E173" s="32">
        <f t="shared" si="16"/>
        <v>94.469974100000002</v>
      </c>
      <c r="F173" s="33">
        <v>41.6</v>
      </c>
      <c r="G173" s="34">
        <f t="shared" si="17"/>
        <v>582.67872</v>
      </c>
      <c r="H173" s="35">
        <v>0.12</v>
      </c>
      <c r="I173" s="36">
        <f t="shared" si="18"/>
        <v>1.680804</v>
      </c>
      <c r="J173" s="33">
        <v>83.9</v>
      </c>
      <c r="K173" s="34">
        <f t="shared" si="22"/>
        <v>2356.37345</v>
      </c>
      <c r="L173" s="31">
        <v>3.16</v>
      </c>
      <c r="M173" s="32">
        <f t="shared" si="20"/>
        <v>97.877087920000008</v>
      </c>
      <c r="N173" s="33">
        <v>43</v>
      </c>
      <c r="O173" s="34">
        <f t="shared" si="21"/>
        <v>602.28809999999999</v>
      </c>
      <c r="P173" s="37">
        <v>0.63</v>
      </c>
      <c r="Q173" s="38"/>
      <c r="R173" s="44"/>
      <c r="S173" s="37">
        <v>2.3820000000000001</v>
      </c>
      <c r="T173" s="40">
        <v>34.372</v>
      </c>
      <c r="U173" s="41">
        <v>7.2</v>
      </c>
      <c r="V173" s="37">
        <v>7.5460000000000003</v>
      </c>
      <c r="W173" s="37">
        <v>1</v>
      </c>
      <c r="X173" s="42"/>
      <c r="Y173" s="42"/>
    </row>
    <row r="174" spans="1:25" x14ac:dyDescent="0.25">
      <c r="A174" s="28" t="s">
        <v>35</v>
      </c>
      <c r="B174" s="29">
        <v>33571</v>
      </c>
      <c r="C174" s="30"/>
      <c r="D174" s="31">
        <v>3.04</v>
      </c>
      <c r="E174" s="32">
        <f t="shared" si="16"/>
        <v>94.160236480000009</v>
      </c>
      <c r="F174" s="33">
        <v>42.6</v>
      </c>
      <c r="G174" s="34">
        <f t="shared" si="17"/>
        <v>596.68542000000002</v>
      </c>
      <c r="H174" s="35">
        <v>0.25</v>
      </c>
      <c r="I174" s="36">
        <f t="shared" si="18"/>
        <v>3.5016750000000001</v>
      </c>
      <c r="J174" s="33">
        <v>85.9</v>
      </c>
      <c r="K174" s="34">
        <f t="shared" si="22"/>
        <v>2412.5444500000003</v>
      </c>
      <c r="L174" s="31">
        <v>3.21</v>
      </c>
      <c r="M174" s="32">
        <f t="shared" si="20"/>
        <v>99.425776020000001</v>
      </c>
      <c r="N174" s="33">
        <v>43.6</v>
      </c>
      <c r="O174" s="34">
        <f t="shared" si="21"/>
        <v>610.69212000000005</v>
      </c>
      <c r="P174" s="37">
        <v>0.68</v>
      </c>
      <c r="Q174" s="38"/>
      <c r="R174" s="44"/>
      <c r="S174" s="37">
        <v>2.3460000000000001</v>
      </c>
      <c r="T174" s="40">
        <v>34.374000000000002</v>
      </c>
      <c r="U174" s="41">
        <v>7.1</v>
      </c>
      <c r="V174" s="37">
        <v>7.5540000000000003</v>
      </c>
      <c r="W174" s="37">
        <v>1.05</v>
      </c>
      <c r="X174" s="42"/>
      <c r="Y174" s="42"/>
    </row>
    <row r="175" spans="1:25" x14ac:dyDescent="0.25">
      <c r="A175" s="28" t="s">
        <v>35</v>
      </c>
      <c r="B175" s="29">
        <v>33578</v>
      </c>
      <c r="C175" s="30"/>
      <c r="D175" s="31">
        <v>3.13</v>
      </c>
      <c r="E175" s="32">
        <f t="shared" si="16"/>
        <v>96.947875060000001</v>
      </c>
      <c r="F175" s="33">
        <v>41.6</v>
      </c>
      <c r="G175" s="34">
        <f t="shared" si="17"/>
        <v>582.67872</v>
      </c>
      <c r="H175" s="35">
        <v>0.1</v>
      </c>
      <c r="I175" s="36">
        <f t="shared" si="18"/>
        <v>1.4006700000000001</v>
      </c>
      <c r="J175" s="33">
        <v>83.3</v>
      </c>
      <c r="K175" s="34">
        <f t="shared" si="22"/>
        <v>2339.5221499999998</v>
      </c>
      <c r="L175" s="31">
        <v>3.28</v>
      </c>
      <c r="M175" s="32">
        <f t="shared" si="20"/>
        <v>101.59393935999999</v>
      </c>
      <c r="N175" s="33">
        <v>42.6</v>
      </c>
      <c r="O175" s="34">
        <f t="shared" si="21"/>
        <v>596.68542000000002</v>
      </c>
      <c r="P175" s="37">
        <v>0.64</v>
      </c>
      <c r="Q175" s="38"/>
      <c r="R175" s="44"/>
      <c r="S175" s="37">
        <v>2.3719999999999999</v>
      </c>
      <c r="T175" s="40">
        <v>34.378999999999998</v>
      </c>
      <c r="U175" s="41">
        <v>7.3</v>
      </c>
      <c r="V175" s="37">
        <v>7.5469999999999997</v>
      </c>
      <c r="W175" s="37">
        <v>1.07</v>
      </c>
      <c r="X175" s="42"/>
      <c r="Y175" s="42"/>
    </row>
    <row r="176" spans="1:25" x14ac:dyDescent="0.25">
      <c r="A176" s="28" t="s">
        <v>35</v>
      </c>
      <c r="B176" s="29">
        <v>33584</v>
      </c>
      <c r="C176" s="30"/>
      <c r="D176" s="31">
        <v>2.99</v>
      </c>
      <c r="E176" s="32">
        <f t="shared" si="16"/>
        <v>92.611548380000002</v>
      </c>
      <c r="F176" s="33">
        <v>41.4</v>
      </c>
      <c r="G176" s="34">
        <f t="shared" si="17"/>
        <v>579.87738000000002</v>
      </c>
      <c r="H176" s="35">
        <v>0.13</v>
      </c>
      <c r="I176" s="36">
        <f t="shared" si="18"/>
        <v>1.8208710000000001</v>
      </c>
      <c r="J176" s="33">
        <v>85.6</v>
      </c>
      <c r="K176" s="34">
        <f t="shared" si="22"/>
        <v>2404.1187999999997</v>
      </c>
      <c r="L176" s="31">
        <v>3.17</v>
      </c>
      <c r="M176" s="32">
        <f t="shared" si="20"/>
        <v>98.186825540000001</v>
      </c>
      <c r="N176" s="33">
        <v>43.7</v>
      </c>
      <c r="O176" s="34">
        <f t="shared" si="21"/>
        <v>612.09279000000004</v>
      </c>
      <c r="P176" s="37">
        <v>0.64</v>
      </c>
      <c r="Q176" s="38"/>
      <c r="R176" s="44"/>
      <c r="S176" s="37">
        <v>2.3780000000000001</v>
      </c>
      <c r="T176" s="40">
        <v>34.377000000000002</v>
      </c>
      <c r="U176" s="41">
        <v>7.9</v>
      </c>
      <c r="V176" s="37">
        <v>7.56</v>
      </c>
      <c r="W176" s="37">
        <v>1.04</v>
      </c>
      <c r="X176" s="42"/>
      <c r="Y176" s="42"/>
    </row>
    <row r="177" spans="1:25" x14ac:dyDescent="0.25">
      <c r="A177" s="28" t="s">
        <v>35</v>
      </c>
      <c r="B177" s="29">
        <v>33591</v>
      </c>
      <c r="C177" s="30"/>
      <c r="D177" s="31">
        <v>3.13</v>
      </c>
      <c r="E177" s="32">
        <f t="shared" si="16"/>
        <v>96.947875060000001</v>
      </c>
      <c r="F177" s="33">
        <v>42.4</v>
      </c>
      <c r="G177" s="34">
        <f t="shared" si="17"/>
        <v>593.88408000000004</v>
      </c>
      <c r="H177" s="35">
        <v>0.15</v>
      </c>
      <c r="I177" s="36">
        <f t="shared" si="18"/>
        <v>2.1010049999999998</v>
      </c>
      <c r="J177" s="33">
        <v>85.2</v>
      </c>
      <c r="K177" s="34">
        <f t="shared" si="22"/>
        <v>2392.8845999999999</v>
      </c>
      <c r="L177" s="31">
        <v>3.22</v>
      </c>
      <c r="M177" s="32">
        <f t="shared" si="20"/>
        <v>99.735513640000008</v>
      </c>
      <c r="N177" s="33">
        <v>44.7</v>
      </c>
      <c r="O177" s="34">
        <f t="shared" si="21"/>
        <v>626.09949000000006</v>
      </c>
      <c r="P177" s="37">
        <v>0.86199999999999999</v>
      </c>
      <c r="Q177" s="38"/>
      <c r="R177" s="44"/>
      <c r="S177" s="37">
        <v>2.3759999999999999</v>
      </c>
      <c r="T177" s="40">
        <v>34.392000000000003</v>
      </c>
      <c r="U177" s="41">
        <v>7.3</v>
      </c>
      <c r="V177" s="37">
        <v>7.5460000000000003</v>
      </c>
      <c r="W177" s="37">
        <v>1.03</v>
      </c>
      <c r="X177" s="42"/>
      <c r="Y177" s="42"/>
    </row>
    <row r="178" spans="1:25" x14ac:dyDescent="0.25">
      <c r="A178" s="28" t="s">
        <v>35</v>
      </c>
      <c r="B178" s="29">
        <v>33595</v>
      </c>
      <c r="C178" s="30"/>
      <c r="D178" s="31">
        <v>3.22</v>
      </c>
      <c r="E178" s="32">
        <f t="shared" si="16"/>
        <v>99.735513640000008</v>
      </c>
      <c r="F178" s="33">
        <v>41.2</v>
      </c>
      <c r="G178" s="34">
        <f t="shared" si="17"/>
        <v>577.07604000000003</v>
      </c>
      <c r="H178" s="35">
        <v>0</v>
      </c>
      <c r="I178" s="36">
        <f t="shared" si="18"/>
        <v>0</v>
      </c>
      <c r="J178" s="33">
        <v>87.1</v>
      </c>
      <c r="K178" s="34">
        <f t="shared" si="22"/>
        <v>2446.2470499999999</v>
      </c>
      <c r="L178" s="31">
        <v>3.25</v>
      </c>
      <c r="M178" s="32">
        <f t="shared" si="20"/>
        <v>100.6647265</v>
      </c>
      <c r="N178" s="33">
        <v>43.3</v>
      </c>
      <c r="O178" s="34">
        <f t="shared" si="21"/>
        <v>606.49010999999996</v>
      </c>
      <c r="P178" s="37">
        <v>0.65100000000000002</v>
      </c>
      <c r="Q178" s="38"/>
      <c r="R178" s="44"/>
      <c r="S178" s="37">
        <v>2.3759999999999999</v>
      </c>
      <c r="T178" s="40">
        <v>34.387</v>
      </c>
      <c r="U178" s="41">
        <v>7.4</v>
      </c>
      <c r="V178" s="37">
        <v>7.5369999999999999</v>
      </c>
      <c r="W178" s="37">
        <v>1</v>
      </c>
      <c r="X178" s="42"/>
      <c r="Y178" s="42"/>
    </row>
    <row r="179" spans="1:25" x14ac:dyDescent="0.25">
      <c r="A179" s="28" t="s">
        <v>35</v>
      </c>
      <c r="B179" s="29">
        <v>33606</v>
      </c>
      <c r="C179" s="30"/>
      <c r="D179" s="31">
        <v>3.22</v>
      </c>
      <c r="E179" s="32">
        <f t="shared" si="16"/>
        <v>99.735513640000008</v>
      </c>
      <c r="F179" s="33">
        <v>42</v>
      </c>
      <c r="G179" s="34">
        <f t="shared" si="17"/>
        <v>588.28139999999996</v>
      </c>
      <c r="H179" s="35">
        <v>0</v>
      </c>
      <c r="I179" s="36">
        <f t="shared" si="18"/>
        <v>0</v>
      </c>
      <c r="J179" s="33">
        <v>83</v>
      </c>
      <c r="K179" s="34">
        <f t="shared" si="22"/>
        <v>2331.0965000000001</v>
      </c>
      <c r="L179" s="31">
        <v>3.33</v>
      </c>
      <c r="M179" s="32">
        <f t="shared" si="20"/>
        <v>103.14262746</v>
      </c>
      <c r="N179" s="33">
        <v>45.1</v>
      </c>
      <c r="O179" s="34">
        <f t="shared" si="21"/>
        <v>631.70217000000002</v>
      </c>
      <c r="P179" s="37">
        <v>1.4610000000000001</v>
      </c>
      <c r="Q179" s="38"/>
      <c r="R179" s="44"/>
      <c r="S179" s="37">
        <v>2.3450000000000002</v>
      </c>
      <c r="T179" s="40">
        <v>34.4</v>
      </c>
      <c r="U179" s="41">
        <v>7.6</v>
      </c>
      <c r="V179" s="37">
        <v>7.5510000000000002</v>
      </c>
      <c r="W179" s="37">
        <v>0.89</v>
      </c>
      <c r="X179" s="42"/>
      <c r="Y179" s="42"/>
    </row>
    <row r="180" spans="1:25" x14ac:dyDescent="0.25">
      <c r="A180" s="28" t="s">
        <v>35</v>
      </c>
      <c r="B180" s="29">
        <v>33613</v>
      </c>
      <c r="C180" s="30"/>
      <c r="D180" s="31">
        <v>3.09</v>
      </c>
      <c r="E180" s="32">
        <f t="shared" si="16"/>
        <v>95.708924580000001</v>
      </c>
      <c r="F180" s="33">
        <v>41.4</v>
      </c>
      <c r="G180" s="34">
        <f t="shared" si="17"/>
        <v>579.87738000000002</v>
      </c>
      <c r="H180" s="35">
        <v>0.14000000000000001</v>
      </c>
      <c r="I180" s="36">
        <f t="shared" si="18"/>
        <v>1.9609380000000003</v>
      </c>
      <c r="J180" s="33">
        <v>83.7</v>
      </c>
      <c r="K180" s="34">
        <f t="shared" si="22"/>
        <v>2350.7563500000001</v>
      </c>
      <c r="L180" s="31">
        <v>3.15</v>
      </c>
      <c r="M180" s="32">
        <f t="shared" si="20"/>
        <v>97.567350300000001</v>
      </c>
      <c r="N180" s="33">
        <v>43.8</v>
      </c>
      <c r="O180" s="34">
        <f t="shared" si="21"/>
        <v>613.49346000000003</v>
      </c>
      <c r="P180" s="37">
        <v>0.74099999999999999</v>
      </c>
      <c r="Q180" s="38"/>
      <c r="R180" s="44"/>
      <c r="S180" s="37">
        <v>2.3559999999999999</v>
      </c>
      <c r="T180" s="40">
        <v>34.384999999999998</v>
      </c>
      <c r="U180" s="41">
        <v>7.9</v>
      </c>
      <c r="V180" s="37">
        <v>7.5609999999999999</v>
      </c>
      <c r="W180" s="37">
        <v>0.91</v>
      </c>
      <c r="X180" s="42"/>
      <c r="Y180" s="42"/>
    </row>
    <row r="181" spans="1:25" x14ac:dyDescent="0.25">
      <c r="A181" s="28" t="s">
        <v>35</v>
      </c>
      <c r="B181" s="29">
        <v>33619</v>
      </c>
      <c r="C181" s="30"/>
      <c r="D181" s="31">
        <v>3.15</v>
      </c>
      <c r="E181" s="32">
        <f t="shared" si="16"/>
        <v>97.567350300000001</v>
      </c>
      <c r="F181" s="33">
        <v>42.1</v>
      </c>
      <c r="G181" s="34">
        <f t="shared" si="17"/>
        <v>589.68207000000007</v>
      </c>
      <c r="H181" s="35">
        <v>0.11</v>
      </c>
      <c r="I181" s="36">
        <f t="shared" si="18"/>
        <v>1.540737</v>
      </c>
      <c r="J181" s="33">
        <v>90.5</v>
      </c>
      <c r="K181" s="34">
        <f t="shared" si="22"/>
        <v>2541.7377499999998</v>
      </c>
      <c r="L181" s="31">
        <v>3.22</v>
      </c>
      <c r="M181" s="32">
        <f t="shared" si="20"/>
        <v>99.735513640000008</v>
      </c>
      <c r="N181" s="33">
        <v>44.4</v>
      </c>
      <c r="O181" s="34">
        <f t="shared" si="21"/>
        <v>621.89747999999997</v>
      </c>
      <c r="P181" s="37">
        <v>0.69</v>
      </c>
      <c r="Q181" s="38"/>
      <c r="R181" s="44"/>
      <c r="S181" s="37">
        <v>2.3620000000000001</v>
      </c>
      <c r="T181" s="40">
        <v>34.44</v>
      </c>
      <c r="U181" s="41">
        <v>7.1</v>
      </c>
      <c r="V181" s="37">
        <v>7.5659999999999998</v>
      </c>
      <c r="W181" s="37">
        <v>1.01</v>
      </c>
      <c r="X181" s="42"/>
      <c r="Y181" s="42"/>
    </row>
    <row r="182" spans="1:25" x14ac:dyDescent="0.25">
      <c r="A182" s="28" t="s">
        <v>35</v>
      </c>
      <c r="B182" s="29">
        <v>33625</v>
      </c>
      <c r="C182" s="30"/>
      <c r="D182" s="31">
        <v>3.17</v>
      </c>
      <c r="E182" s="32">
        <f t="shared" si="16"/>
        <v>98.186825540000001</v>
      </c>
      <c r="F182" s="33">
        <v>42.6</v>
      </c>
      <c r="G182" s="34">
        <f t="shared" si="17"/>
        <v>596.68542000000002</v>
      </c>
      <c r="H182" s="35">
        <v>0.06</v>
      </c>
      <c r="I182" s="36">
        <f t="shared" si="18"/>
        <v>0.84040199999999998</v>
      </c>
      <c r="J182" s="33">
        <v>84.3</v>
      </c>
      <c r="K182" s="34">
        <f t="shared" si="22"/>
        <v>2367.6076499999999</v>
      </c>
      <c r="L182" s="31">
        <v>3.25</v>
      </c>
      <c r="M182" s="32">
        <f t="shared" si="20"/>
        <v>100.6647265</v>
      </c>
      <c r="N182" s="33">
        <v>44.5</v>
      </c>
      <c r="O182" s="34">
        <f t="shared" si="21"/>
        <v>623.29814999999996</v>
      </c>
      <c r="P182" s="37">
        <v>0.92900000000000005</v>
      </c>
      <c r="Q182" s="38"/>
      <c r="R182" s="44"/>
      <c r="S182" s="37">
        <v>2.35</v>
      </c>
      <c r="T182" s="40">
        <v>34.384999999999998</v>
      </c>
      <c r="U182" s="41">
        <v>7</v>
      </c>
      <c r="V182" s="37">
        <v>7.5880000000000001</v>
      </c>
      <c r="W182" s="37">
        <v>0.91</v>
      </c>
      <c r="X182" s="42"/>
      <c r="Y182" s="42"/>
    </row>
    <row r="183" spans="1:25" x14ac:dyDescent="0.25">
      <c r="A183" s="28" t="s">
        <v>35</v>
      </c>
      <c r="B183" s="29">
        <v>33633</v>
      </c>
      <c r="C183" s="30"/>
      <c r="D183" s="31">
        <v>3.22</v>
      </c>
      <c r="E183" s="32">
        <f t="shared" si="16"/>
        <v>99.735513640000008</v>
      </c>
      <c r="F183" s="33">
        <v>42.6</v>
      </c>
      <c r="G183" s="34">
        <f t="shared" si="17"/>
        <v>596.68542000000002</v>
      </c>
      <c r="H183" s="35">
        <v>0.13</v>
      </c>
      <c r="I183" s="36">
        <f t="shared" si="18"/>
        <v>1.8208710000000001</v>
      </c>
      <c r="J183" s="33">
        <v>83.6</v>
      </c>
      <c r="K183" s="34">
        <f t="shared" si="22"/>
        <v>2347.9477999999999</v>
      </c>
      <c r="L183" s="31">
        <v>3.29</v>
      </c>
      <c r="M183" s="32">
        <f t="shared" si="20"/>
        <v>101.90367698</v>
      </c>
      <c r="N183" s="33">
        <v>44.3</v>
      </c>
      <c r="O183" s="34">
        <f t="shared" si="21"/>
        <v>620.49680999999998</v>
      </c>
      <c r="P183" s="37">
        <v>0.77</v>
      </c>
      <c r="Q183" s="38"/>
      <c r="R183" s="44"/>
      <c r="S183" s="37">
        <v>2.3610000000000002</v>
      </c>
      <c r="T183" s="40">
        <v>34.408000000000001</v>
      </c>
      <c r="U183" s="41">
        <v>7.9</v>
      </c>
      <c r="V183" s="37">
        <v>7.56</v>
      </c>
      <c r="W183" s="37">
        <v>0.96</v>
      </c>
      <c r="X183" s="42"/>
      <c r="Y183" s="42"/>
    </row>
    <row r="184" spans="1:25" x14ac:dyDescent="0.25">
      <c r="A184" s="28" t="s">
        <v>35</v>
      </c>
      <c r="B184" s="29">
        <v>33640</v>
      </c>
      <c r="C184" s="30"/>
      <c r="D184" s="31">
        <v>3.16</v>
      </c>
      <c r="E184" s="32">
        <f t="shared" si="16"/>
        <v>97.877087920000008</v>
      </c>
      <c r="F184" s="33">
        <v>42.1</v>
      </c>
      <c r="G184" s="34">
        <f t="shared" si="17"/>
        <v>589.68207000000007</v>
      </c>
      <c r="H184" s="35">
        <v>0.3</v>
      </c>
      <c r="I184" s="36">
        <f t="shared" si="18"/>
        <v>4.2020099999999996</v>
      </c>
      <c r="J184" s="33">
        <v>84.1</v>
      </c>
      <c r="K184" s="34">
        <f t="shared" si="22"/>
        <v>2361.99055</v>
      </c>
      <c r="L184" s="31">
        <v>3.2</v>
      </c>
      <c r="M184" s="32">
        <f t="shared" si="20"/>
        <v>99.116038400000008</v>
      </c>
      <c r="N184" s="33">
        <v>44.3</v>
      </c>
      <c r="O184" s="34">
        <f t="shared" si="21"/>
        <v>620.49680999999998</v>
      </c>
      <c r="P184" s="37">
        <v>0.79</v>
      </c>
      <c r="Q184" s="38"/>
      <c r="R184" s="44"/>
      <c r="S184" s="37">
        <v>2.351</v>
      </c>
      <c r="T184" s="40">
        <v>34.396999999999998</v>
      </c>
      <c r="U184" s="41">
        <v>7.3</v>
      </c>
      <c r="V184" s="37">
        <v>7.5759999999999996</v>
      </c>
      <c r="W184" s="37">
        <v>0.95</v>
      </c>
      <c r="X184" s="42"/>
      <c r="Y184" s="42"/>
    </row>
    <row r="185" spans="1:25" x14ac:dyDescent="0.25">
      <c r="A185" s="28" t="s">
        <v>35</v>
      </c>
      <c r="B185" s="29">
        <v>33648</v>
      </c>
      <c r="C185" s="30"/>
      <c r="D185" s="31">
        <v>3.13</v>
      </c>
      <c r="E185" s="32">
        <f t="shared" si="16"/>
        <v>96.947875060000001</v>
      </c>
      <c r="F185" s="33">
        <v>41.6</v>
      </c>
      <c r="G185" s="34">
        <f t="shared" si="17"/>
        <v>582.67872</v>
      </c>
      <c r="H185" s="35">
        <v>0.2</v>
      </c>
      <c r="I185" s="36">
        <f t="shared" si="18"/>
        <v>2.8013400000000002</v>
      </c>
      <c r="J185" s="33">
        <v>87.5</v>
      </c>
      <c r="K185" s="34">
        <f t="shared" si="22"/>
        <v>2457.4812499999998</v>
      </c>
      <c r="L185" s="31">
        <v>3.22</v>
      </c>
      <c r="M185" s="32">
        <f t="shared" si="20"/>
        <v>99.735513640000008</v>
      </c>
      <c r="N185" s="33">
        <v>43.9</v>
      </c>
      <c r="O185" s="34">
        <f t="shared" si="21"/>
        <v>614.89413000000002</v>
      </c>
      <c r="P185" s="37">
        <v>0.81899999999999995</v>
      </c>
      <c r="Q185" s="38"/>
      <c r="R185" s="44"/>
      <c r="S185" s="37">
        <v>2.3460000000000001</v>
      </c>
      <c r="T185" s="40">
        <v>34.411000000000001</v>
      </c>
      <c r="U185" s="41">
        <v>7.5</v>
      </c>
      <c r="V185" s="37">
        <v>7.5609999999999999</v>
      </c>
      <c r="W185" s="37">
        <v>0.89</v>
      </c>
      <c r="X185" s="42"/>
      <c r="Y185" s="42"/>
    </row>
    <row r="186" spans="1:25" x14ac:dyDescent="0.25">
      <c r="A186" s="28" t="s">
        <v>35</v>
      </c>
      <c r="B186" s="29">
        <v>33654</v>
      </c>
      <c r="C186" s="30"/>
      <c r="D186" s="31">
        <v>3.1</v>
      </c>
      <c r="E186" s="32">
        <f t="shared" si="16"/>
        <v>96.018662200000009</v>
      </c>
      <c r="F186" s="33">
        <v>43.9</v>
      </c>
      <c r="G186" s="34">
        <f t="shared" si="17"/>
        <v>614.89413000000002</v>
      </c>
      <c r="H186" s="35">
        <v>0.08</v>
      </c>
      <c r="I186" s="36">
        <f t="shared" si="18"/>
        <v>1.120536</v>
      </c>
      <c r="J186" s="33">
        <v>85.1</v>
      </c>
      <c r="K186" s="34">
        <f t="shared" si="22"/>
        <v>2390.0760499999997</v>
      </c>
      <c r="L186" s="31">
        <v>3.17</v>
      </c>
      <c r="M186" s="32">
        <f t="shared" si="20"/>
        <v>98.186825540000001</v>
      </c>
      <c r="N186" s="33">
        <v>45.3</v>
      </c>
      <c r="O186" s="34">
        <f t="shared" si="21"/>
        <v>634.50351000000001</v>
      </c>
      <c r="P186" s="37">
        <v>0.75700000000000001</v>
      </c>
      <c r="Q186" s="38"/>
      <c r="R186" s="44"/>
      <c r="S186" s="37">
        <v>2.351</v>
      </c>
      <c r="T186" s="40">
        <v>34.412999999999997</v>
      </c>
      <c r="U186" s="41">
        <v>8</v>
      </c>
      <c r="V186" s="37">
        <v>7.5730000000000004</v>
      </c>
      <c r="W186" s="37">
        <v>0.93</v>
      </c>
      <c r="X186" s="42"/>
      <c r="Y186" s="42"/>
    </row>
    <row r="187" spans="1:25" x14ac:dyDescent="0.25">
      <c r="A187" s="28" t="s">
        <v>35</v>
      </c>
      <c r="B187" s="29">
        <v>33661</v>
      </c>
      <c r="C187" s="30"/>
      <c r="D187" s="31">
        <v>3.1</v>
      </c>
      <c r="E187" s="32">
        <f t="shared" si="16"/>
        <v>96.018662200000009</v>
      </c>
      <c r="F187" s="33">
        <v>41.5</v>
      </c>
      <c r="G187" s="34">
        <f t="shared" si="17"/>
        <v>581.27805000000001</v>
      </c>
      <c r="H187" s="35">
        <v>0.1</v>
      </c>
      <c r="I187" s="36">
        <f t="shared" si="18"/>
        <v>1.4006700000000001</v>
      </c>
      <c r="J187" s="33">
        <v>82.6</v>
      </c>
      <c r="K187" s="34">
        <f t="shared" si="22"/>
        <v>2319.8622999999998</v>
      </c>
      <c r="L187" s="31">
        <v>3.22</v>
      </c>
      <c r="M187" s="32">
        <f t="shared" si="20"/>
        <v>99.735513640000008</v>
      </c>
      <c r="N187" s="33">
        <v>43.3</v>
      </c>
      <c r="O187" s="34">
        <f t="shared" si="21"/>
        <v>606.49010999999996</v>
      </c>
      <c r="P187" s="37">
        <v>0.76700000000000002</v>
      </c>
      <c r="Q187" s="38"/>
      <c r="R187" s="44"/>
      <c r="S187" s="37">
        <v>2.3530000000000002</v>
      </c>
      <c r="T187" s="40">
        <v>34.411999999999999</v>
      </c>
      <c r="U187" s="41">
        <v>7.5</v>
      </c>
      <c r="V187" s="37">
        <v>7.5579999999999998</v>
      </c>
      <c r="W187" s="37">
        <v>0.91</v>
      </c>
      <c r="X187" s="42"/>
      <c r="Y187" s="42"/>
    </row>
    <row r="188" spans="1:25" x14ac:dyDescent="0.25">
      <c r="A188" s="28" t="s">
        <v>35</v>
      </c>
      <c r="B188" s="29">
        <v>33668</v>
      </c>
      <c r="C188" s="30"/>
      <c r="D188" s="31">
        <v>3.08</v>
      </c>
      <c r="E188" s="32">
        <f t="shared" si="16"/>
        <v>95.399186960000009</v>
      </c>
      <c r="F188" s="33">
        <v>43.2</v>
      </c>
      <c r="G188" s="34">
        <f t="shared" si="17"/>
        <v>605.08944000000008</v>
      </c>
      <c r="H188" s="35">
        <v>0.3</v>
      </c>
      <c r="I188" s="36">
        <f t="shared" si="18"/>
        <v>4.2020099999999996</v>
      </c>
      <c r="J188" s="33">
        <v>83.1</v>
      </c>
      <c r="K188" s="34">
        <f t="shared" si="22"/>
        <v>2333.9050499999998</v>
      </c>
      <c r="L188" s="31">
        <v>3.14</v>
      </c>
      <c r="M188" s="32">
        <f t="shared" si="20"/>
        <v>97.257612680000008</v>
      </c>
      <c r="N188" s="33">
        <v>45.5</v>
      </c>
      <c r="O188" s="34">
        <f t="shared" si="21"/>
        <v>637.30484999999999</v>
      </c>
      <c r="P188" s="37">
        <v>0.81599999999999995</v>
      </c>
      <c r="Q188" s="38"/>
      <c r="R188" s="44"/>
      <c r="S188" s="37">
        <v>2.3679999999999999</v>
      </c>
      <c r="T188" s="40">
        <v>34.404000000000003</v>
      </c>
      <c r="U188" s="41">
        <v>7.7</v>
      </c>
      <c r="V188" s="37">
        <v>7.5739999999999998</v>
      </c>
      <c r="W188" s="37">
        <v>0.97</v>
      </c>
      <c r="X188" s="42"/>
      <c r="Y188" s="42"/>
    </row>
    <row r="189" spans="1:25" x14ac:dyDescent="0.25">
      <c r="A189" s="28" t="s">
        <v>35</v>
      </c>
      <c r="B189" s="29">
        <v>33675</v>
      </c>
      <c r="C189" s="30"/>
      <c r="D189" s="31">
        <v>3.17</v>
      </c>
      <c r="E189" s="32">
        <f t="shared" si="16"/>
        <v>98.186825540000001</v>
      </c>
      <c r="F189" s="33">
        <v>41.9</v>
      </c>
      <c r="G189" s="34">
        <f t="shared" si="17"/>
        <v>586.88072999999997</v>
      </c>
      <c r="H189" s="35">
        <v>0</v>
      </c>
      <c r="I189" s="36">
        <f t="shared" si="18"/>
        <v>0</v>
      </c>
      <c r="J189" s="33">
        <v>81.5</v>
      </c>
      <c r="K189" s="34">
        <f t="shared" si="22"/>
        <v>2288.9682499999999</v>
      </c>
      <c r="L189" s="31">
        <v>3.24</v>
      </c>
      <c r="M189" s="32">
        <f t="shared" si="20"/>
        <v>100.35498888000001</v>
      </c>
      <c r="N189" s="33">
        <v>43</v>
      </c>
      <c r="O189" s="34">
        <f t="shared" si="21"/>
        <v>602.28809999999999</v>
      </c>
      <c r="P189" s="37">
        <v>0.99399999999999999</v>
      </c>
      <c r="Q189" s="38"/>
      <c r="R189" s="44"/>
      <c r="S189" s="37">
        <v>2.347</v>
      </c>
      <c r="T189" s="40">
        <v>34.395000000000003</v>
      </c>
      <c r="U189" s="41">
        <v>8.4</v>
      </c>
      <c r="V189" s="37">
        <v>7.5519999999999996</v>
      </c>
      <c r="W189" s="37">
        <v>0.96</v>
      </c>
      <c r="X189" s="42"/>
      <c r="Y189" s="42"/>
    </row>
    <row r="190" spans="1:25" x14ac:dyDescent="0.25">
      <c r="A190" s="28" t="s">
        <v>35</v>
      </c>
      <c r="B190" s="29">
        <v>33683</v>
      </c>
      <c r="C190" s="30"/>
      <c r="D190" s="31">
        <v>3.17</v>
      </c>
      <c r="E190" s="32">
        <f t="shared" si="16"/>
        <v>98.186825540000001</v>
      </c>
      <c r="F190" s="33">
        <v>42.9</v>
      </c>
      <c r="G190" s="34">
        <f t="shared" si="17"/>
        <v>600.88742999999999</v>
      </c>
      <c r="H190" s="35">
        <v>0.04</v>
      </c>
      <c r="I190" s="36">
        <f t="shared" si="18"/>
        <v>0.56026799999999999</v>
      </c>
      <c r="J190" s="33">
        <v>79</v>
      </c>
      <c r="K190" s="34">
        <f t="shared" si="22"/>
        <v>2218.7545</v>
      </c>
      <c r="L190" s="31">
        <v>3.69</v>
      </c>
      <c r="M190" s="32">
        <f t="shared" si="20"/>
        <v>114.29318178</v>
      </c>
      <c r="N190" s="33">
        <v>48.7</v>
      </c>
      <c r="O190" s="34">
        <f t="shared" si="21"/>
        <v>682.12629000000004</v>
      </c>
      <c r="P190" s="37">
        <v>0.67600000000000005</v>
      </c>
      <c r="Q190" s="38"/>
      <c r="R190" s="44"/>
      <c r="S190" s="37">
        <v>2.3570000000000002</v>
      </c>
      <c r="T190" s="40">
        <v>34.399000000000001</v>
      </c>
      <c r="U190" s="41">
        <v>7.4</v>
      </c>
      <c r="V190" s="37">
        <v>7.5339999999999998</v>
      </c>
      <c r="W190" s="37">
        <v>0.89</v>
      </c>
      <c r="X190" s="42"/>
      <c r="Y190" s="42"/>
    </row>
    <row r="191" spans="1:25" x14ac:dyDescent="0.25">
      <c r="A191" s="28" t="s">
        <v>35</v>
      </c>
      <c r="B191" s="29">
        <v>33688</v>
      </c>
      <c r="C191" s="30"/>
      <c r="D191" s="31">
        <v>3.17</v>
      </c>
      <c r="E191" s="32">
        <f t="shared" si="16"/>
        <v>98.186825540000001</v>
      </c>
      <c r="F191" s="33">
        <v>42.2</v>
      </c>
      <c r="G191" s="34">
        <f t="shared" si="17"/>
        <v>591.08274000000006</v>
      </c>
      <c r="H191" s="35">
        <v>0</v>
      </c>
      <c r="I191" s="36">
        <f t="shared" si="18"/>
        <v>0</v>
      </c>
      <c r="J191" s="33">
        <v>83.5</v>
      </c>
      <c r="K191" s="34">
        <f t="shared" si="22"/>
        <v>2345.1392500000002</v>
      </c>
      <c r="L191" s="31">
        <v>3.29</v>
      </c>
      <c r="M191" s="32">
        <f t="shared" si="20"/>
        <v>101.90367698</v>
      </c>
      <c r="N191" s="33">
        <v>48.6</v>
      </c>
      <c r="O191" s="34">
        <f t="shared" si="21"/>
        <v>680.72562000000005</v>
      </c>
      <c r="P191" s="37">
        <v>0.80900000000000005</v>
      </c>
      <c r="Q191" s="38"/>
      <c r="R191" s="44"/>
      <c r="S191" s="37">
        <v>2.36</v>
      </c>
      <c r="T191" s="40">
        <v>34.42</v>
      </c>
      <c r="U191" s="41">
        <v>7.8</v>
      </c>
      <c r="V191" s="37">
        <v>7.5739999999999998</v>
      </c>
      <c r="W191" s="37">
        <v>0.95</v>
      </c>
      <c r="X191" s="42"/>
      <c r="Y191" s="42"/>
    </row>
    <row r="192" spans="1:25" x14ac:dyDescent="0.25">
      <c r="A192" s="28" t="s">
        <v>35</v>
      </c>
      <c r="B192" s="29">
        <v>33696</v>
      </c>
      <c r="C192" s="30"/>
      <c r="D192" s="31">
        <v>3.27</v>
      </c>
      <c r="E192" s="32">
        <f t="shared" si="16"/>
        <v>101.28420174</v>
      </c>
      <c r="F192" s="33">
        <v>42.1</v>
      </c>
      <c r="G192" s="34">
        <f t="shared" si="17"/>
        <v>589.68207000000007</v>
      </c>
      <c r="H192" s="35">
        <v>0</v>
      </c>
      <c r="I192" s="36">
        <f t="shared" si="18"/>
        <v>0</v>
      </c>
      <c r="J192" s="33">
        <v>83.7</v>
      </c>
      <c r="K192" s="34">
        <f t="shared" si="22"/>
        <v>2350.7563500000001</v>
      </c>
      <c r="L192" s="31">
        <v>3.37</v>
      </c>
      <c r="M192" s="32">
        <f t="shared" si="20"/>
        <v>104.38157794</v>
      </c>
      <c r="N192" s="33">
        <v>46.6</v>
      </c>
      <c r="O192" s="34">
        <f t="shared" si="21"/>
        <v>652.71222</v>
      </c>
      <c r="P192" s="37">
        <v>1.137</v>
      </c>
      <c r="Q192" s="38"/>
      <c r="R192" s="44"/>
      <c r="S192" s="37">
        <v>2.363</v>
      </c>
      <c r="T192" s="40">
        <v>34.408000000000001</v>
      </c>
      <c r="U192" s="41">
        <v>8.1999999999999993</v>
      </c>
      <c r="V192" s="37">
        <v>7.5750000000000002</v>
      </c>
      <c r="W192" s="37">
        <v>0.98</v>
      </c>
      <c r="X192" s="42"/>
      <c r="Y192" s="42"/>
    </row>
    <row r="193" spans="1:25" x14ac:dyDescent="0.25">
      <c r="A193" s="28" t="s">
        <v>35</v>
      </c>
      <c r="B193" s="29">
        <v>33703</v>
      </c>
      <c r="C193" s="30"/>
      <c r="D193" s="31">
        <v>3.31</v>
      </c>
      <c r="E193" s="32">
        <f t="shared" si="16"/>
        <v>102.52315222</v>
      </c>
      <c r="F193" s="33">
        <v>42.17</v>
      </c>
      <c r="G193" s="34">
        <f t="shared" si="17"/>
        <v>590.66253900000004</v>
      </c>
      <c r="H193" s="35">
        <v>0.43</v>
      </c>
      <c r="I193" s="36">
        <f t="shared" si="18"/>
        <v>6.0228809999999999</v>
      </c>
      <c r="J193" s="33">
        <v>82.6</v>
      </c>
      <c r="K193" s="34">
        <f t="shared" si="22"/>
        <v>2319.8622999999998</v>
      </c>
      <c r="L193" s="31">
        <v>3.4</v>
      </c>
      <c r="M193" s="32">
        <f t="shared" si="20"/>
        <v>105.31079080000001</v>
      </c>
      <c r="N193" s="33">
        <v>44.04</v>
      </c>
      <c r="O193" s="34">
        <f t="shared" si="21"/>
        <v>616.85506799999996</v>
      </c>
      <c r="P193" s="37">
        <v>1.032</v>
      </c>
      <c r="Q193" s="38"/>
      <c r="R193" s="44"/>
      <c r="S193" s="37">
        <v>2.3530000000000002</v>
      </c>
      <c r="T193" s="40">
        <v>34.401000000000003</v>
      </c>
      <c r="U193" s="41">
        <v>8</v>
      </c>
      <c r="V193" s="37">
        <v>7.57</v>
      </c>
      <c r="W193" s="37">
        <v>0.96</v>
      </c>
      <c r="X193" s="42"/>
      <c r="Y193" s="42"/>
    </row>
    <row r="194" spans="1:25" x14ac:dyDescent="0.25">
      <c r="A194" s="28" t="s">
        <v>35</v>
      </c>
      <c r="B194" s="29">
        <v>33715</v>
      </c>
      <c r="C194" s="30"/>
      <c r="D194" s="31">
        <v>3.25</v>
      </c>
      <c r="E194" s="32">
        <f t="shared" si="16"/>
        <v>100.6647265</v>
      </c>
      <c r="F194" s="33">
        <v>41.5</v>
      </c>
      <c r="G194" s="34">
        <f t="shared" si="17"/>
        <v>581.27805000000001</v>
      </c>
      <c r="H194" s="35">
        <v>0.47</v>
      </c>
      <c r="I194" s="36">
        <f t="shared" si="18"/>
        <v>6.5831489999999997</v>
      </c>
      <c r="J194" s="33">
        <v>81.88</v>
      </c>
      <c r="K194" s="34">
        <f t="shared" si="22"/>
        <v>2299.6407399999998</v>
      </c>
      <c r="L194" s="31">
        <v>3.63</v>
      </c>
      <c r="M194" s="32">
        <f t="shared" si="20"/>
        <v>112.43475606</v>
      </c>
      <c r="N194" s="33">
        <v>44.76</v>
      </c>
      <c r="O194" s="34">
        <f t="shared" si="21"/>
        <v>626.93989199999999</v>
      </c>
      <c r="P194" s="37">
        <v>1.002</v>
      </c>
      <c r="Q194" s="38"/>
      <c r="R194" s="44"/>
      <c r="S194" s="37">
        <v>2.35</v>
      </c>
      <c r="T194" s="40">
        <v>34.384</v>
      </c>
      <c r="U194" s="41">
        <v>8</v>
      </c>
      <c r="V194" s="37">
        <v>7.548</v>
      </c>
      <c r="W194" s="37">
        <v>0.97</v>
      </c>
      <c r="X194" s="42"/>
      <c r="Y194" s="42"/>
    </row>
    <row r="195" spans="1:25" x14ac:dyDescent="0.25">
      <c r="A195" s="28" t="s">
        <v>35</v>
      </c>
      <c r="B195" s="29">
        <v>33718</v>
      </c>
      <c r="C195" s="30"/>
      <c r="D195" s="31">
        <v>3.09</v>
      </c>
      <c r="E195" s="32">
        <f t="shared" ref="E195:E258" si="23">D195*30.973762</f>
        <v>95.708924580000001</v>
      </c>
      <c r="F195" s="33">
        <v>40.9</v>
      </c>
      <c r="G195" s="34">
        <f t="shared" ref="G195:G258" si="24">F195*14.0067</f>
        <v>572.87402999999995</v>
      </c>
      <c r="H195" s="35">
        <v>0.24</v>
      </c>
      <c r="I195" s="36">
        <f t="shared" ref="I195:I258" si="25">H195*14.0067</f>
        <v>3.3616079999999999</v>
      </c>
      <c r="J195" s="33">
        <v>80</v>
      </c>
      <c r="K195" s="34">
        <f t="shared" si="22"/>
        <v>2246.84</v>
      </c>
      <c r="L195" s="31">
        <v>3.42</v>
      </c>
      <c r="M195" s="32">
        <f t="shared" ref="M195:M258" si="26">L195*30.973762</f>
        <v>105.93026604000001</v>
      </c>
      <c r="N195" s="33">
        <v>44.3</v>
      </c>
      <c r="O195" s="34">
        <f t="shared" ref="O195:O258" si="27">N195*14.0067</f>
        <v>620.49680999999998</v>
      </c>
      <c r="P195" s="37">
        <v>0.85899999999999999</v>
      </c>
      <c r="Q195" s="38"/>
      <c r="R195" s="44"/>
      <c r="S195" s="37">
        <v>2.3540000000000001</v>
      </c>
      <c r="T195" s="40">
        <v>34.39</v>
      </c>
      <c r="U195" s="41">
        <v>7.9</v>
      </c>
      <c r="V195" s="37">
        <v>7.5519999999999996</v>
      </c>
      <c r="W195" s="37">
        <v>0.94</v>
      </c>
      <c r="X195" s="42"/>
      <c r="Y195" s="42"/>
    </row>
    <row r="196" spans="1:25" x14ac:dyDescent="0.25">
      <c r="A196" s="28" t="s">
        <v>35</v>
      </c>
      <c r="B196" s="29">
        <v>33725</v>
      </c>
      <c r="C196" s="30"/>
      <c r="D196" s="31">
        <v>3.19</v>
      </c>
      <c r="E196" s="32">
        <f t="shared" si="23"/>
        <v>98.806300780000001</v>
      </c>
      <c r="F196" s="33">
        <v>41.2</v>
      </c>
      <c r="G196" s="34">
        <f t="shared" si="24"/>
        <v>577.07604000000003</v>
      </c>
      <c r="H196" s="35">
        <v>0.23</v>
      </c>
      <c r="I196" s="36">
        <f t="shared" si="25"/>
        <v>3.2215410000000002</v>
      </c>
      <c r="J196" s="33">
        <v>82.4</v>
      </c>
      <c r="K196" s="34">
        <f t="shared" si="22"/>
        <v>2314.2452000000003</v>
      </c>
      <c r="L196" s="31">
        <v>3.38</v>
      </c>
      <c r="M196" s="32">
        <f t="shared" si="26"/>
        <v>104.69131555999999</v>
      </c>
      <c r="N196" s="33">
        <v>50.1</v>
      </c>
      <c r="O196" s="34">
        <f t="shared" si="27"/>
        <v>701.73567000000003</v>
      </c>
      <c r="P196" s="37">
        <v>0.85899999999999999</v>
      </c>
      <c r="Q196" s="38"/>
      <c r="R196" s="44"/>
      <c r="S196" s="37">
        <v>2.3570000000000002</v>
      </c>
      <c r="T196" s="40">
        <v>34.368000000000002</v>
      </c>
      <c r="U196" s="41">
        <v>7.8</v>
      </c>
      <c r="V196" s="37">
        <v>7.5469999999999997</v>
      </c>
      <c r="W196" s="37">
        <v>0.96</v>
      </c>
      <c r="X196" s="42"/>
      <c r="Y196" s="42"/>
    </row>
    <row r="197" spans="1:25" x14ac:dyDescent="0.25">
      <c r="A197" s="28" t="s">
        <v>35</v>
      </c>
      <c r="B197" s="29">
        <v>33731</v>
      </c>
      <c r="C197" s="30"/>
      <c r="D197" s="31">
        <v>3.25</v>
      </c>
      <c r="E197" s="32">
        <f t="shared" si="23"/>
        <v>100.6647265</v>
      </c>
      <c r="F197" s="33">
        <v>43.25</v>
      </c>
      <c r="G197" s="34">
        <f t="shared" si="24"/>
        <v>605.78977499999996</v>
      </c>
      <c r="H197" s="35">
        <v>0.3</v>
      </c>
      <c r="I197" s="36">
        <f t="shared" si="25"/>
        <v>4.2020099999999996</v>
      </c>
      <c r="J197" s="33">
        <v>83.84</v>
      </c>
      <c r="K197" s="34">
        <f t="shared" si="22"/>
        <v>2354.6883200000002</v>
      </c>
      <c r="L197" s="31">
        <v>3.53</v>
      </c>
      <c r="M197" s="32">
        <f t="shared" si="26"/>
        <v>109.33737986</v>
      </c>
      <c r="N197" s="33">
        <v>46.96</v>
      </c>
      <c r="O197" s="34">
        <f t="shared" si="27"/>
        <v>657.75463200000002</v>
      </c>
      <c r="P197" s="37">
        <v>1.056</v>
      </c>
      <c r="Q197" s="38"/>
      <c r="R197" s="44"/>
      <c r="S197" s="37">
        <v>2.3380000000000001</v>
      </c>
      <c r="T197" s="40">
        <v>34.411999999999999</v>
      </c>
      <c r="U197" s="41">
        <v>7.8</v>
      </c>
      <c r="V197" s="37">
        <v>7.5590000000000002</v>
      </c>
      <c r="W197" s="37">
        <v>0.98</v>
      </c>
      <c r="X197" s="42"/>
      <c r="Y197" s="42"/>
    </row>
    <row r="198" spans="1:25" x14ac:dyDescent="0.25">
      <c r="A198" s="28" t="s">
        <v>35</v>
      </c>
      <c r="B198" s="29">
        <v>33739</v>
      </c>
      <c r="C198" s="30"/>
      <c r="D198" s="31">
        <v>3.11</v>
      </c>
      <c r="E198" s="32">
        <f t="shared" si="23"/>
        <v>96.328399820000001</v>
      </c>
      <c r="F198" s="33">
        <v>42.63</v>
      </c>
      <c r="G198" s="34">
        <f t="shared" si="24"/>
        <v>597.10562100000004</v>
      </c>
      <c r="H198" s="35">
        <v>0.27</v>
      </c>
      <c r="I198" s="36">
        <f t="shared" si="25"/>
        <v>3.7818090000000004</v>
      </c>
      <c r="J198" s="33">
        <v>86.28</v>
      </c>
      <c r="K198" s="34">
        <f t="shared" si="22"/>
        <v>2423.2169399999998</v>
      </c>
      <c r="L198" s="31">
        <v>3.27</v>
      </c>
      <c r="M198" s="32">
        <f t="shared" si="26"/>
        <v>101.28420174</v>
      </c>
      <c r="N198" s="33">
        <v>45.44</v>
      </c>
      <c r="O198" s="34">
        <f t="shared" si="27"/>
        <v>636.46444799999995</v>
      </c>
      <c r="P198" s="37">
        <v>1.3240000000000001</v>
      </c>
      <c r="Q198" s="38"/>
      <c r="R198" s="44"/>
      <c r="S198" s="37">
        <v>2.3580000000000001</v>
      </c>
      <c r="T198" s="40">
        <v>34.402000000000001</v>
      </c>
      <c r="U198" s="41">
        <v>8.1999999999999993</v>
      </c>
      <c r="V198" s="37">
        <v>7.5439999999999996</v>
      </c>
      <c r="W198" s="37">
        <v>0.98</v>
      </c>
      <c r="X198" s="42"/>
      <c r="Y198" s="42"/>
    </row>
    <row r="199" spans="1:25" x14ac:dyDescent="0.25">
      <c r="A199" s="28" t="s">
        <v>35</v>
      </c>
      <c r="B199" s="29">
        <v>33745</v>
      </c>
      <c r="C199" s="30"/>
      <c r="D199" s="31">
        <v>3</v>
      </c>
      <c r="E199" s="32">
        <f t="shared" si="23"/>
        <v>92.921286000000009</v>
      </c>
      <c r="F199" s="33">
        <v>41.1</v>
      </c>
      <c r="G199" s="34">
        <f t="shared" si="24"/>
        <v>575.67537000000004</v>
      </c>
      <c r="H199" s="35">
        <v>0.32</v>
      </c>
      <c r="I199" s="36">
        <f t="shared" si="25"/>
        <v>4.4821439999999999</v>
      </c>
      <c r="J199" s="33">
        <v>83.2</v>
      </c>
      <c r="K199" s="34">
        <f t="shared" si="22"/>
        <v>2336.7136</v>
      </c>
      <c r="L199" s="31">
        <v>3.14</v>
      </c>
      <c r="M199" s="32">
        <f t="shared" si="26"/>
        <v>97.257612680000008</v>
      </c>
      <c r="N199" s="33">
        <v>43</v>
      </c>
      <c r="O199" s="34">
        <f t="shared" si="27"/>
        <v>602.28809999999999</v>
      </c>
      <c r="P199" s="37">
        <v>1.268</v>
      </c>
      <c r="Q199" s="38"/>
      <c r="R199" s="44"/>
      <c r="S199" s="37">
        <v>2.3559999999999999</v>
      </c>
      <c r="T199" s="40">
        <v>34.380000000000003</v>
      </c>
      <c r="U199" s="41">
        <v>8.5</v>
      </c>
      <c r="V199" s="37">
        <v>7.524</v>
      </c>
      <c r="W199" s="37">
        <v>0.95</v>
      </c>
      <c r="X199" s="42"/>
      <c r="Y199" s="42"/>
    </row>
    <row r="200" spans="1:25" x14ac:dyDescent="0.25">
      <c r="A200" s="28" t="s">
        <v>35</v>
      </c>
      <c r="B200" s="29">
        <v>33753</v>
      </c>
      <c r="C200" s="30"/>
      <c r="D200" s="31">
        <v>2.94</v>
      </c>
      <c r="E200" s="32">
        <f t="shared" si="23"/>
        <v>91.062860279999995</v>
      </c>
      <c r="F200" s="33">
        <v>41.5</v>
      </c>
      <c r="G200" s="34">
        <f t="shared" si="24"/>
        <v>581.27805000000001</v>
      </c>
      <c r="H200" s="35">
        <v>0.23</v>
      </c>
      <c r="I200" s="36">
        <f t="shared" si="25"/>
        <v>3.2215410000000002</v>
      </c>
      <c r="J200" s="33">
        <v>82.7</v>
      </c>
      <c r="K200" s="34">
        <f t="shared" si="22"/>
        <v>2322.67085</v>
      </c>
      <c r="L200" s="31">
        <v>3.06</v>
      </c>
      <c r="M200" s="32">
        <f t="shared" si="26"/>
        <v>94.779711720000009</v>
      </c>
      <c r="N200" s="33">
        <v>44</v>
      </c>
      <c r="O200" s="34">
        <f t="shared" si="27"/>
        <v>616.29480000000001</v>
      </c>
      <c r="P200" s="37">
        <v>1.155</v>
      </c>
      <c r="Q200" s="38"/>
      <c r="R200" s="44"/>
      <c r="S200" s="37">
        <v>2.367</v>
      </c>
      <c r="T200" s="40">
        <v>34.393000000000001</v>
      </c>
      <c r="U200" s="41">
        <v>7.7</v>
      </c>
      <c r="V200" s="37">
        <v>7.5410000000000004</v>
      </c>
      <c r="W200" s="37">
        <v>0.89</v>
      </c>
      <c r="X200" s="42"/>
      <c r="Y200" s="42"/>
    </row>
    <row r="201" spans="1:25" x14ac:dyDescent="0.25">
      <c r="A201" s="28" t="s">
        <v>35</v>
      </c>
      <c r="B201" s="29">
        <v>33759</v>
      </c>
      <c r="C201" s="30"/>
      <c r="D201" s="31">
        <v>3.13</v>
      </c>
      <c r="E201" s="32">
        <f t="shared" si="23"/>
        <v>96.947875060000001</v>
      </c>
      <c r="F201" s="33">
        <v>40.9</v>
      </c>
      <c r="G201" s="34">
        <f t="shared" si="24"/>
        <v>572.87402999999995</v>
      </c>
      <c r="H201" s="35">
        <v>0</v>
      </c>
      <c r="I201" s="36">
        <f t="shared" si="25"/>
        <v>0</v>
      </c>
      <c r="J201" s="33">
        <v>82.8</v>
      </c>
      <c r="K201" s="34">
        <f t="shared" si="22"/>
        <v>2325.4793999999997</v>
      </c>
      <c r="L201" s="31">
        <v>3.2</v>
      </c>
      <c r="M201" s="32">
        <f t="shared" si="26"/>
        <v>99.116038400000008</v>
      </c>
      <c r="N201" s="33">
        <v>44.7</v>
      </c>
      <c r="O201" s="34">
        <f t="shared" si="27"/>
        <v>626.09949000000006</v>
      </c>
      <c r="P201" s="37">
        <v>1.288</v>
      </c>
      <c r="Q201" s="38"/>
      <c r="R201" s="44"/>
      <c r="S201" s="37">
        <v>2.36</v>
      </c>
      <c r="T201" s="40">
        <v>34.381999999999998</v>
      </c>
      <c r="U201" s="41">
        <v>7.8</v>
      </c>
      <c r="V201" s="37">
        <v>7.5490000000000004</v>
      </c>
      <c r="W201" s="37">
        <v>0.96</v>
      </c>
      <c r="X201" s="42"/>
      <c r="Y201" s="42"/>
    </row>
    <row r="202" spans="1:25" x14ac:dyDescent="0.25">
      <c r="A202" s="28" t="s">
        <v>35</v>
      </c>
      <c r="B202" s="29">
        <v>33764</v>
      </c>
      <c r="C202" s="30"/>
      <c r="D202" s="31">
        <v>3</v>
      </c>
      <c r="E202" s="32">
        <f t="shared" si="23"/>
        <v>92.921286000000009</v>
      </c>
      <c r="F202" s="33">
        <v>45.3</v>
      </c>
      <c r="G202" s="34">
        <f t="shared" si="24"/>
        <v>634.50351000000001</v>
      </c>
      <c r="H202" s="35">
        <v>0.33</v>
      </c>
      <c r="I202" s="36">
        <f t="shared" si="25"/>
        <v>4.6222110000000001</v>
      </c>
      <c r="J202" s="33">
        <v>83.5</v>
      </c>
      <c r="K202" s="34">
        <f t="shared" si="22"/>
        <v>2345.1392500000002</v>
      </c>
      <c r="L202" s="31">
        <v>3.16</v>
      </c>
      <c r="M202" s="32">
        <f t="shared" si="26"/>
        <v>97.877087920000008</v>
      </c>
      <c r="N202" s="33">
        <v>48.9</v>
      </c>
      <c r="O202" s="34">
        <f t="shared" si="27"/>
        <v>684.92763000000002</v>
      </c>
      <c r="P202" s="37">
        <v>0.66200000000000003</v>
      </c>
      <c r="Q202" s="38"/>
      <c r="R202" s="44"/>
      <c r="S202" s="37">
        <v>2.3570000000000002</v>
      </c>
      <c r="T202" s="40">
        <v>34.393000000000001</v>
      </c>
      <c r="U202" s="41">
        <v>7.5</v>
      </c>
      <c r="V202" s="37">
        <v>7.5330000000000004</v>
      </c>
      <c r="W202" s="37">
        <v>0.95</v>
      </c>
      <c r="X202" s="42"/>
      <c r="Y202" s="42"/>
    </row>
    <row r="203" spans="1:25" x14ac:dyDescent="0.25">
      <c r="A203" s="28" t="s">
        <v>35</v>
      </c>
      <c r="B203" s="29">
        <v>33774</v>
      </c>
      <c r="C203" s="30"/>
      <c r="D203" s="31">
        <v>2.96</v>
      </c>
      <c r="E203" s="32">
        <f t="shared" si="23"/>
        <v>91.682335519999995</v>
      </c>
      <c r="F203" s="33">
        <v>42.1</v>
      </c>
      <c r="G203" s="34">
        <f t="shared" si="24"/>
        <v>589.68207000000007</v>
      </c>
      <c r="H203" s="35">
        <v>0.25</v>
      </c>
      <c r="I203" s="36">
        <f t="shared" si="25"/>
        <v>3.5016750000000001</v>
      </c>
      <c r="J203" s="33">
        <v>83.4</v>
      </c>
      <c r="K203" s="34">
        <f t="shared" si="22"/>
        <v>2342.3307</v>
      </c>
      <c r="L203" s="31">
        <v>3.09</v>
      </c>
      <c r="M203" s="32">
        <f t="shared" si="26"/>
        <v>95.708924580000001</v>
      </c>
      <c r="N203" s="33">
        <v>53.4</v>
      </c>
      <c r="O203" s="34">
        <f t="shared" si="27"/>
        <v>747.95777999999996</v>
      </c>
      <c r="P203" s="37">
        <v>0.84599999999999997</v>
      </c>
      <c r="Q203" s="38"/>
      <c r="R203" s="44"/>
      <c r="S203" s="37">
        <v>2.371</v>
      </c>
      <c r="T203" s="40">
        <v>34.398000000000003</v>
      </c>
      <c r="U203" s="41">
        <v>7.4</v>
      </c>
      <c r="V203" s="37">
        <v>7.5380000000000003</v>
      </c>
      <c r="W203" s="37">
        <v>0.97</v>
      </c>
      <c r="X203" s="42"/>
      <c r="Y203" s="42"/>
    </row>
    <row r="204" spans="1:25" ht="15.75" thickBot="1" x14ac:dyDescent="0.3">
      <c r="A204" s="45" t="s">
        <v>35</v>
      </c>
      <c r="B204" s="46">
        <v>33780</v>
      </c>
      <c r="C204" s="47"/>
      <c r="D204" s="48">
        <v>2.96</v>
      </c>
      <c r="E204" s="49">
        <f t="shared" si="23"/>
        <v>91.682335519999995</v>
      </c>
      <c r="F204" s="50">
        <v>41.9</v>
      </c>
      <c r="G204" s="51">
        <f t="shared" si="24"/>
        <v>586.88072999999997</v>
      </c>
      <c r="H204" s="52">
        <v>0.31</v>
      </c>
      <c r="I204" s="53">
        <f t="shared" si="25"/>
        <v>4.3420769999999997</v>
      </c>
      <c r="J204" s="50">
        <v>84.5</v>
      </c>
      <c r="K204" s="51">
        <f t="shared" si="22"/>
        <v>2373.2247499999999</v>
      </c>
      <c r="L204" s="48">
        <v>3.02</v>
      </c>
      <c r="M204" s="49">
        <f t="shared" si="26"/>
        <v>93.540761240000009</v>
      </c>
      <c r="N204" s="50">
        <v>44.7</v>
      </c>
      <c r="O204" s="51">
        <f t="shared" si="27"/>
        <v>626.09949000000006</v>
      </c>
      <c r="P204" s="54">
        <v>0.73699999999999999</v>
      </c>
      <c r="Q204" s="55"/>
      <c r="R204" s="56"/>
      <c r="S204" s="54">
        <v>2.3759999999999999</v>
      </c>
      <c r="T204" s="57">
        <v>34.427</v>
      </c>
      <c r="U204" s="58">
        <v>7.4</v>
      </c>
      <c r="V204" s="54">
        <v>7.5350000000000001</v>
      </c>
      <c r="W204" s="54">
        <v>0.99</v>
      </c>
      <c r="X204" s="59"/>
      <c r="Y204" s="59"/>
    </row>
    <row r="205" spans="1:25" x14ac:dyDescent="0.25">
      <c r="A205" s="28" t="s">
        <v>35</v>
      </c>
      <c r="B205" s="29">
        <v>33787</v>
      </c>
      <c r="C205" s="30"/>
      <c r="D205" s="31">
        <v>3.01</v>
      </c>
      <c r="E205" s="32">
        <f t="shared" si="23"/>
        <v>93.231023620000002</v>
      </c>
      <c r="F205" s="33">
        <v>41.4</v>
      </c>
      <c r="G205" s="34">
        <f t="shared" si="24"/>
        <v>579.87738000000002</v>
      </c>
      <c r="H205" s="35">
        <v>0.26</v>
      </c>
      <c r="I205" s="36">
        <f t="shared" si="25"/>
        <v>3.6417420000000003</v>
      </c>
      <c r="J205" s="33">
        <v>80.7</v>
      </c>
      <c r="K205" s="34">
        <f t="shared" si="22"/>
        <v>2266.4998500000002</v>
      </c>
      <c r="L205" s="31">
        <v>3.06</v>
      </c>
      <c r="M205" s="32">
        <f t="shared" si="26"/>
        <v>94.779711720000009</v>
      </c>
      <c r="N205" s="33">
        <v>43.4</v>
      </c>
      <c r="O205" s="34">
        <f t="shared" si="27"/>
        <v>607.89077999999995</v>
      </c>
      <c r="P205" s="37">
        <v>0.70199999999999996</v>
      </c>
      <c r="Q205" s="38"/>
      <c r="R205" s="44"/>
      <c r="S205" s="37">
        <v>2.3780000000000001</v>
      </c>
      <c r="T205" s="40">
        <v>34.386000000000003</v>
      </c>
      <c r="U205" s="41">
        <v>7.5</v>
      </c>
      <c r="V205" s="37">
        <v>7.55</v>
      </c>
      <c r="W205" s="37">
        <v>0.97</v>
      </c>
      <c r="X205" s="42"/>
      <c r="Y205" s="42"/>
    </row>
    <row r="206" spans="1:25" x14ac:dyDescent="0.25">
      <c r="A206" s="28" t="s">
        <v>35</v>
      </c>
      <c r="B206" s="29">
        <v>33794</v>
      </c>
      <c r="C206" s="30"/>
      <c r="D206" s="31">
        <v>2.97</v>
      </c>
      <c r="E206" s="32">
        <f t="shared" si="23"/>
        <v>91.992073140000002</v>
      </c>
      <c r="F206" s="33">
        <v>41.5</v>
      </c>
      <c r="G206" s="34">
        <f t="shared" si="24"/>
        <v>581.27805000000001</v>
      </c>
      <c r="H206" s="35">
        <v>0.8</v>
      </c>
      <c r="I206" s="36">
        <f t="shared" si="25"/>
        <v>11.205360000000001</v>
      </c>
      <c r="J206" s="33">
        <v>80</v>
      </c>
      <c r="K206" s="34">
        <f t="shared" si="22"/>
        <v>2246.84</v>
      </c>
      <c r="L206" s="31">
        <v>3.1</v>
      </c>
      <c r="M206" s="32">
        <f t="shared" si="26"/>
        <v>96.018662200000009</v>
      </c>
      <c r="N206" s="33">
        <v>43.3</v>
      </c>
      <c r="O206" s="34">
        <f t="shared" si="27"/>
        <v>606.49010999999996</v>
      </c>
      <c r="P206" s="37">
        <v>0.70299999999999996</v>
      </c>
      <c r="Q206" s="38"/>
      <c r="R206" s="44"/>
      <c r="S206" s="37">
        <v>2.3660000000000001</v>
      </c>
      <c r="T206" s="40">
        <v>34.392000000000003</v>
      </c>
      <c r="U206" s="41">
        <v>8</v>
      </c>
      <c r="V206" s="37">
        <v>7.5439999999999996</v>
      </c>
      <c r="W206" s="37">
        <v>1.01</v>
      </c>
      <c r="X206" s="42"/>
      <c r="Y206" s="42"/>
    </row>
    <row r="207" spans="1:25" x14ac:dyDescent="0.25">
      <c r="A207" s="28" t="s">
        <v>35</v>
      </c>
      <c r="B207" s="29">
        <v>33801</v>
      </c>
      <c r="C207" s="30"/>
      <c r="D207" s="31">
        <v>3</v>
      </c>
      <c r="E207" s="32">
        <f t="shared" si="23"/>
        <v>92.921286000000009</v>
      </c>
      <c r="F207" s="33">
        <v>40.950000000000003</v>
      </c>
      <c r="G207" s="34">
        <f t="shared" si="24"/>
        <v>573.57436500000006</v>
      </c>
      <c r="H207" s="35">
        <v>0.15</v>
      </c>
      <c r="I207" s="36">
        <f t="shared" si="25"/>
        <v>2.1010049999999998</v>
      </c>
      <c r="J207" s="33">
        <v>82</v>
      </c>
      <c r="K207" s="34">
        <f t="shared" si="22"/>
        <v>2303.011</v>
      </c>
      <c r="L207" s="31">
        <v>3.02</v>
      </c>
      <c r="M207" s="32">
        <f t="shared" si="26"/>
        <v>93.540761240000009</v>
      </c>
      <c r="N207" s="33">
        <v>41.5</v>
      </c>
      <c r="O207" s="34">
        <f t="shared" si="27"/>
        <v>581.27805000000001</v>
      </c>
      <c r="P207" s="37">
        <v>0.76700000000000002</v>
      </c>
      <c r="Q207" s="38"/>
      <c r="R207" s="44"/>
      <c r="S207" s="37">
        <v>2.3679999999999999</v>
      </c>
      <c r="T207" s="40">
        <v>34.384999999999998</v>
      </c>
      <c r="U207" s="41">
        <v>7.8</v>
      </c>
      <c r="V207" s="37">
        <v>7.55</v>
      </c>
      <c r="W207" s="37">
        <v>0.95</v>
      </c>
      <c r="X207" s="42"/>
      <c r="Y207" s="42"/>
    </row>
    <row r="208" spans="1:25" x14ac:dyDescent="0.25">
      <c r="A208" s="28" t="s">
        <v>35</v>
      </c>
      <c r="B208" s="29">
        <v>33808</v>
      </c>
      <c r="C208" s="30"/>
      <c r="D208" s="31">
        <v>3.04</v>
      </c>
      <c r="E208" s="32">
        <f t="shared" si="23"/>
        <v>94.160236480000009</v>
      </c>
      <c r="F208" s="33">
        <v>41.6</v>
      </c>
      <c r="G208" s="34">
        <f t="shared" si="24"/>
        <v>582.67872</v>
      </c>
      <c r="H208" s="35">
        <v>0.2</v>
      </c>
      <c r="I208" s="36">
        <f t="shared" si="25"/>
        <v>2.8013400000000002</v>
      </c>
      <c r="J208" s="33">
        <v>83</v>
      </c>
      <c r="K208" s="34">
        <f t="shared" si="22"/>
        <v>2331.0965000000001</v>
      </c>
      <c r="L208" s="31">
        <v>3.14</v>
      </c>
      <c r="M208" s="32">
        <f t="shared" si="26"/>
        <v>97.257612680000008</v>
      </c>
      <c r="N208" s="33">
        <v>44.2</v>
      </c>
      <c r="O208" s="34">
        <f t="shared" si="27"/>
        <v>619.0961400000001</v>
      </c>
      <c r="P208" s="37">
        <v>0.97299999999999998</v>
      </c>
      <c r="Q208" s="38"/>
      <c r="R208" s="44"/>
      <c r="S208" s="37">
        <v>2.37</v>
      </c>
      <c r="T208" s="40">
        <v>34.399000000000001</v>
      </c>
      <c r="U208" s="41">
        <v>8.1</v>
      </c>
      <c r="V208" s="37">
        <v>7.5460000000000003</v>
      </c>
      <c r="W208" s="37">
        <v>0.99</v>
      </c>
      <c r="X208" s="42"/>
      <c r="Y208" s="42"/>
    </row>
    <row r="209" spans="1:25" x14ac:dyDescent="0.25">
      <c r="A209" s="28" t="s">
        <v>35</v>
      </c>
      <c r="B209" s="29">
        <v>33816</v>
      </c>
      <c r="C209" s="30"/>
      <c r="D209" s="31">
        <v>3.05</v>
      </c>
      <c r="E209" s="32">
        <f t="shared" si="23"/>
        <v>94.469974100000002</v>
      </c>
      <c r="F209" s="33">
        <v>42.51</v>
      </c>
      <c r="G209" s="34">
        <f t="shared" si="24"/>
        <v>595.42481699999996</v>
      </c>
      <c r="H209" s="35">
        <v>0</v>
      </c>
      <c r="I209" s="36">
        <f t="shared" si="25"/>
        <v>0</v>
      </c>
      <c r="J209" s="33">
        <v>85.88</v>
      </c>
      <c r="K209" s="34">
        <f t="shared" si="22"/>
        <v>2411.9827399999999</v>
      </c>
      <c r="L209" s="31">
        <v>3.18</v>
      </c>
      <c r="M209" s="32">
        <f t="shared" si="26"/>
        <v>98.496563160000008</v>
      </c>
      <c r="N209" s="33">
        <v>44.72</v>
      </c>
      <c r="O209" s="34">
        <f t="shared" si="27"/>
        <v>626.37962400000004</v>
      </c>
      <c r="P209" s="37">
        <v>0.85699999999999998</v>
      </c>
      <c r="Q209" s="38"/>
      <c r="R209" s="44"/>
      <c r="S209" s="37">
        <v>2.3740000000000001</v>
      </c>
      <c r="T209" s="40">
        <v>34.402000000000001</v>
      </c>
      <c r="U209" s="41">
        <v>7.9</v>
      </c>
      <c r="V209" s="37">
        <v>7.4989999999999997</v>
      </c>
      <c r="W209" s="37">
        <v>1.04</v>
      </c>
      <c r="X209" s="42"/>
      <c r="Y209" s="42"/>
    </row>
    <row r="210" spans="1:25" x14ac:dyDescent="0.25">
      <c r="A210" s="28" t="s">
        <v>35</v>
      </c>
      <c r="B210" s="29">
        <v>33822</v>
      </c>
      <c r="C210" s="30"/>
      <c r="D210" s="31">
        <v>3.15</v>
      </c>
      <c r="E210" s="32">
        <f t="shared" si="23"/>
        <v>97.567350300000001</v>
      </c>
      <c r="F210" s="33">
        <v>42.1</v>
      </c>
      <c r="G210" s="34">
        <f t="shared" si="24"/>
        <v>589.68207000000007</v>
      </c>
      <c r="H210" s="35">
        <v>0.38</v>
      </c>
      <c r="I210" s="36">
        <f t="shared" si="25"/>
        <v>5.322546</v>
      </c>
      <c r="J210" s="33">
        <v>85.3</v>
      </c>
      <c r="K210" s="34">
        <f t="shared" si="22"/>
        <v>2395.6931500000001</v>
      </c>
      <c r="L210" s="31">
        <v>3.25</v>
      </c>
      <c r="M210" s="32">
        <f t="shared" si="26"/>
        <v>100.6647265</v>
      </c>
      <c r="N210" s="33">
        <v>44.29</v>
      </c>
      <c r="O210" s="34">
        <f t="shared" si="27"/>
        <v>620.35674300000005</v>
      </c>
      <c r="P210" s="37">
        <v>0.78500000000000003</v>
      </c>
      <c r="Q210" s="38"/>
      <c r="R210" s="44"/>
      <c r="S210" s="37">
        <v>2.3759999999999999</v>
      </c>
      <c r="T210" s="40">
        <v>34.405000000000001</v>
      </c>
      <c r="U210" s="41">
        <v>7.8</v>
      </c>
      <c r="V210" s="37">
        <v>7.556</v>
      </c>
      <c r="W210" s="37">
        <v>1.06</v>
      </c>
      <c r="X210" s="42"/>
      <c r="Y210" s="42"/>
    </row>
    <row r="211" spans="1:25" x14ac:dyDescent="0.25">
      <c r="A211" s="28" t="s">
        <v>35</v>
      </c>
      <c r="B211" s="29">
        <v>33830</v>
      </c>
      <c r="C211" s="30"/>
      <c r="D211" s="31">
        <v>3.08</v>
      </c>
      <c r="E211" s="32">
        <f t="shared" si="23"/>
        <v>95.399186960000009</v>
      </c>
      <c r="F211" s="33">
        <v>41.89</v>
      </c>
      <c r="G211" s="34">
        <f t="shared" si="24"/>
        <v>586.74066300000004</v>
      </c>
      <c r="H211" s="35">
        <v>0.54</v>
      </c>
      <c r="I211" s="36">
        <f t="shared" si="25"/>
        <v>7.5636180000000008</v>
      </c>
      <c r="J211" s="33">
        <v>85.77</v>
      </c>
      <c r="K211" s="34">
        <f t="shared" si="22"/>
        <v>2408.8933349999998</v>
      </c>
      <c r="L211" s="31">
        <v>3.27</v>
      </c>
      <c r="M211" s="32">
        <f t="shared" si="26"/>
        <v>101.28420174</v>
      </c>
      <c r="N211" s="33">
        <v>45.13</v>
      </c>
      <c r="O211" s="34">
        <f t="shared" si="27"/>
        <v>632.12237100000004</v>
      </c>
      <c r="P211" s="37">
        <v>0.67900000000000005</v>
      </c>
      <c r="Q211" s="38"/>
      <c r="R211" s="44"/>
      <c r="S211" s="37">
        <v>2.38</v>
      </c>
      <c r="T211" s="40">
        <v>34.409999999999997</v>
      </c>
      <c r="U211" s="41">
        <v>7.2</v>
      </c>
      <c r="V211" s="37">
        <v>7.5620000000000003</v>
      </c>
      <c r="W211" s="37">
        <v>1.0900000000000001</v>
      </c>
      <c r="X211" s="42"/>
      <c r="Y211" s="42"/>
    </row>
    <row r="212" spans="1:25" x14ac:dyDescent="0.25">
      <c r="A212" s="28" t="s">
        <v>35</v>
      </c>
      <c r="B212" s="29">
        <v>33836</v>
      </c>
      <c r="C212" s="30"/>
      <c r="D212" s="31">
        <v>3.11</v>
      </c>
      <c r="E212" s="32">
        <f t="shared" si="23"/>
        <v>96.328399820000001</v>
      </c>
      <c r="F212" s="33">
        <v>41.31</v>
      </c>
      <c r="G212" s="34">
        <f t="shared" si="24"/>
        <v>578.61677700000007</v>
      </c>
      <c r="H212" s="35">
        <v>0</v>
      </c>
      <c r="I212" s="36">
        <f t="shared" si="25"/>
        <v>0</v>
      </c>
      <c r="J212" s="33">
        <v>81.91</v>
      </c>
      <c r="K212" s="34">
        <f t="shared" si="22"/>
        <v>2300.4833049999997</v>
      </c>
      <c r="L212" s="31">
        <v>3.21</v>
      </c>
      <c r="M212" s="32">
        <f t="shared" si="26"/>
        <v>99.425776020000001</v>
      </c>
      <c r="N212" s="33">
        <v>47.4</v>
      </c>
      <c r="O212" s="34">
        <f t="shared" si="27"/>
        <v>663.91758000000004</v>
      </c>
      <c r="P212" s="37">
        <v>0.82399999999999995</v>
      </c>
      <c r="Q212" s="38"/>
      <c r="R212" s="44"/>
      <c r="S212" s="37">
        <v>2.37</v>
      </c>
      <c r="T212" s="40">
        <v>34.372999999999998</v>
      </c>
      <c r="U212" s="41">
        <v>7.6</v>
      </c>
      <c r="V212" s="37">
        <v>7.556</v>
      </c>
      <c r="W212" s="37">
        <v>1.05</v>
      </c>
      <c r="X212" s="42"/>
      <c r="Y212" s="42"/>
    </row>
    <row r="213" spans="1:25" x14ac:dyDescent="0.25">
      <c r="A213" s="28" t="s">
        <v>35</v>
      </c>
      <c r="B213" s="29">
        <v>33843</v>
      </c>
      <c r="C213" s="30"/>
      <c r="D213" s="31">
        <v>3.1</v>
      </c>
      <c r="E213" s="32">
        <f t="shared" si="23"/>
        <v>96.018662200000009</v>
      </c>
      <c r="F213" s="33">
        <v>41.36</v>
      </c>
      <c r="G213" s="34">
        <f t="shared" si="24"/>
        <v>579.31711199999995</v>
      </c>
      <c r="H213" s="35">
        <v>0.28999999999999998</v>
      </c>
      <c r="I213" s="36">
        <f t="shared" si="25"/>
        <v>4.0619429999999994</v>
      </c>
      <c r="J213" s="33">
        <v>83.21</v>
      </c>
      <c r="K213" s="34">
        <f t="shared" si="22"/>
        <v>2336.994455</v>
      </c>
      <c r="L213" s="31">
        <v>3.16</v>
      </c>
      <c r="M213" s="32">
        <f t="shared" si="26"/>
        <v>97.877087920000008</v>
      </c>
      <c r="N213" s="33">
        <v>44.66</v>
      </c>
      <c r="O213" s="34">
        <f t="shared" si="27"/>
        <v>625.539222</v>
      </c>
      <c r="P213" s="37">
        <v>0.746</v>
      </c>
      <c r="Q213" s="38"/>
      <c r="R213" s="44"/>
      <c r="S213" s="37">
        <v>2.379</v>
      </c>
      <c r="T213" s="40">
        <v>34.411999999999999</v>
      </c>
      <c r="U213" s="41">
        <v>7.5</v>
      </c>
      <c r="V213" s="37">
        <v>7.5460000000000003</v>
      </c>
      <c r="W213" s="37">
        <v>1.1200000000000001</v>
      </c>
      <c r="X213" s="42"/>
      <c r="Y213" s="42"/>
    </row>
    <row r="214" spans="1:25" x14ac:dyDescent="0.25">
      <c r="A214" s="28" t="s">
        <v>35</v>
      </c>
      <c r="B214" s="29">
        <v>33850</v>
      </c>
      <c r="C214" s="30"/>
      <c r="D214" s="31">
        <v>3.17</v>
      </c>
      <c r="E214" s="32">
        <f t="shared" si="23"/>
        <v>98.186825540000001</v>
      </c>
      <c r="F214" s="33">
        <v>41.3</v>
      </c>
      <c r="G214" s="34">
        <f t="shared" si="24"/>
        <v>578.47671000000003</v>
      </c>
      <c r="H214" s="35">
        <v>0.17</v>
      </c>
      <c r="I214" s="36">
        <f t="shared" si="25"/>
        <v>2.3811390000000001</v>
      </c>
      <c r="J214" s="33">
        <v>87</v>
      </c>
      <c r="K214" s="34">
        <f t="shared" ref="K214:K277" si="28">J214*28.0855</f>
        <v>2443.4384999999997</v>
      </c>
      <c r="L214" s="31">
        <v>3.27</v>
      </c>
      <c r="M214" s="32">
        <f t="shared" si="26"/>
        <v>101.28420174</v>
      </c>
      <c r="N214" s="33">
        <v>46.3</v>
      </c>
      <c r="O214" s="34">
        <f t="shared" si="27"/>
        <v>648.51021000000003</v>
      </c>
      <c r="P214" s="37">
        <v>0.67900000000000005</v>
      </c>
      <c r="Q214" s="38"/>
      <c r="R214" s="44"/>
      <c r="S214" s="37">
        <v>2.3719999999999999</v>
      </c>
      <c r="T214" s="40">
        <v>34.390999999999998</v>
      </c>
      <c r="U214" s="41">
        <v>7.5</v>
      </c>
      <c r="V214" s="37">
        <v>7.5620000000000003</v>
      </c>
      <c r="W214" s="37">
        <v>1.0900000000000001</v>
      </c>
      <c r="X214" s="42"/>
      <c r="Y214" s="42"/>
    </row>
    <row r="215" spans="1:25" x14ac:dyDescent="0.25">
      <c r="A215" s="28" t="s">
        <v>35</v>
      </c>
      <c r="B215" s="29">
        <v>33857</v>
      </c>
      <c r="C215" s="30"/>
      <c r="D215" s="31">
        <v>3.1549999999999998</v>
      </c>
      <c r="E215" s="32">
        <f t="shared" si="23"/>
        <v>97.722219109999997</v>
      </c>
      <c r="F215" s="33">
        <v>41.96</v>
      </c>
      <c r="G215" s="34">
        <f t="shared" si="24"/>
        <v>587.72113200000001</v>
      </c>
      <c r="H215" s="35">
        <v>0.09</v>
      </c>
      <c r="I215" s="36">
        <f t="shared" si="25"/>
        <v>1.2606029999999999</v>
      </c>
      <c r="J215" s="33">
        <v>85.72</v>
      </c>
      <c r="K215" s="34">
        <f t="shared" si="28"/>
        <v>2407.4890599999999</v>
      </c>
      <c r="L215" s="31">
        <v>3.34</v>
      </c>
      <c r="M215" s="32">
        <f t="shared" si="26"/>
        <v>103.45236507999999</v>
      </c>
      <c r="N215" s="33">
        <v>43.7</v>
      </c>
      <c r="O215" s="34">
        <f t="shared" si="27"/>
        <v>612.09279000000004</v>
      </c>
      <c r="P215" s="37">
        <v>0.95599999999999996</v>
      </c>
      <c r="Q215" s="38"/>
      <c r="R215" s="44"/>
      <c r="S215" s="37">
        <v>2.3809999999999998</v>
      </c>
      <c r="T215" s="40">
        <v>34.429000000000002</v>
      </c>
      <c r="U215" s="41">
        <v>7.6</v>
      </c>
      <c r="V215" s="37">
        <v>7.5529999999999999</v>
      </c>
      <c r="W215" s="37">
        <v>1.1299999999999999</v>
      </c>
      <c r="X215" s="42"/>
      <c r="Y215" s="42"/>
    </row>
    <row r="216" spans="1:25" x14ac:dyDescent="0.25">
      <c r="A216" s="28" t="s">
        <v>35</v>
      </c>
      <c r="B216" s="29">
        <v>33864</v>
      </c>
      <c r="C216" s="30"/>
      <c r="D216" s="31">
        <v>3.1539999999999999</v>
      </c>
      <c r="E216" s="32">
        <f t="shared" si="23"/>
        <v>97.691245347999995</v>
      </c>
      <c r="F216" s="33">
        <v>40.792999999999999</v>
      </c>
      <c r="G216" s="34">
        <f t="shared" si="24"/>
        <v>571.37531309999997</v>
      </c>
      <c r="H216" s="35">
        <v>0.48</v>
      </c>
      <c r="I216" s="36">
        <f t="shared" si="25"/>
        <v>6.7232159999999999</v>
      </c>
      <c r="J216" s="33">
        <v>79.27</v>
      </c>
      <c r="K216" s="34">
        <f t="shared" si="28"/>
        <v>2226.3375849999998</v>
      </c>
      <c r="L216" s="31">
        <v>3.3029999999999999</v>
      </c>
      <c r="M216" s="32">
        <f t="shared" si="26"/>
        <v>102.306335886</v>
      </c>
      <c r="N216" s="33">
        <v>48.619</v>
      </c>
      <c r="O216" s="34">
        <f t="shared" si="27"/>
        <v>680.99174730000004</v>
      </c>
      <c r="P216" s="37">
        <v>0.67700000000000005</v>
      </c>
      <c r="Q216" s="38"/>
      <c r="R216" s="44"/>
      <c r="S216" s="37">
        <v>2.37</v>
      </c>
      <c r="T216" s="40">
        <v>34.362000000000002</v>
      </c>
      <c r="U216" s="41">
        <v>7.4</v>
      </c>
      <c r="V216" s="37">
        <v>7.5519999999999996</v>
      </c>
      <c r="W216" s="37">
        <v>1.06</v>
      </c>
      <c r="X216" s="42"/>
      <c r="Y216" s="42"/>
    </row>
    <row r="217" spans="1:25" x14ac:dyDescent="0.25">
      <c r="A217" s="28" t="s">
        <v>35</v>
      </c>
      <c r="B217" s="29">
        <v>33872</v>
      </c>
      <c r="C217" s="30"/>
      <c r="D217" s="31">
        <v>3.14</v>
      </c>
      <c r="E217" s="32">
        <f t="shared" si="23"/>
        <v>97.257612680000008</v>
      </c>
      <c r="F217" s="33">
        <v>42.04</v>
      </c>
      <c r="G217" s="34">
        <f t="shared" si="24"/>
        <v>588.84166800000003</v>
      </c>
      <c r="H217" s="35">
        <v>0.08</v>
      </c>
      <c r="I217" s="36">
        <f t="shared" si="25"/>
        <v>1.120536</v>
      </c>
      <c r="J217" s="33">
        <v>87.4</v>
      </c>
      <c r="K217" s="34">
        <f t="shared" si="28"/>
        <v>2454.6727000000001</v>
      </c>
      <c r="L217" s="31">
        <v>3.21</v>
      </c>
      <c r="M217" s="32">
        <f t="shared" si="26"/>
        <v>99.425776020000001</v>
      </c>
      <c r="N217" s="33">
        <v>47.7</v>
      </c>
      <c r="O217" s="34">
        <f t="shared" si="27"/>
        <v>668.11959000000002</v>
      </c>
      <c r="P217" s="37">
        <v>0.68200000000000005</v>
      </c>
      <c r="Q217" s="38"/>
      <c r="R217" s="44"/>
      <c r="S217" s="37">
        <v>2.37</v>
      </c>
      <c r="T217" s="40">
        <v>34.396000000000001</v>
      </c>
      <c r="U217" s="41">
        <v>7.8</v>
      </c>
      <c r="V217" s="37">
        <v>7.5540000000000003</v>
      </c>
      <c r="W217" s="37">
        <v>1.1100000000000001</v>
      </c>
      <c r="X217" s="42"/>
      <c r="Y217" s="42"/>
    </row>
    <row r="218" spans="1:25" x14ac:dyDescent="0.25">
      <c r="A218" s="28" t="s">
        <v>35</v>
      </c>
      <c r="B218" s="29">
        <v>33878</v>
      </c>
      <c r="C218" s="30"/>
      <c r="D218" s="31">
        <v>3.07</v>
      </c>
      <c r="E218" s="32">
        <f t="shared" si="23"/>
        <v>95.089449340000002</v>
      </c>
      <c r="F218" s="33">
        <v>41.6</v>
      </c>
      <c r="G218" s="34">
        <f t="shared" si="24"/>
        <v>582.67872</v>
      </c>
      <c r="H218" s="35">
        <v>0</v>
      </c>
      <c r="I218" s="36">
        <f t="shared" si="25"/>
        <v>0</v>
      </c>
      <c r="J218" s="33">
        <v>83.4</v>
      </c>
      <c r="K218" s="34">
        <f t="shared" si="28"/>
        <v>2342.3307</v>
      </c>
      <c r="L218" s="31">
        <v>3.19</v>
      </c>
      <c r="M218" s="32">
        <f t="shared" si="26"/>
        <v>98.806300780000001</v>
      </c>
      <c r="N218" s="33">
        <v>45.7</v>
      </c>
      <c r="O218" s="34">
        <f t="shared" si="27"/>
        <v>640.10619000000008</v>
      </c>
      <c r="P218" s="37">
        <v>0.69</v>
      </c>
      <c r="Q218" s="38"/>
      <c r="R218" s="44"/>
      <c r="S218" s="37">
        <v>2.3809999999999998</v>
      </c>
      <c r="T218" s="40">
        <v>34.4</v>
      </c>
      <c r="U218" s="41">
        <v>7.9</v>
      </c>
      <c r="V218" s="37">
        <v>7.57</v>
      </c>
      <c r="W218" s="37">
        <v>1.06</v>
      </c>
      <c r="X218" s="42"/>
      <c r="Y218" s="42"/>
    </row>
    <row r="219" spans="1:25" x14ac:dyDescent="0.25">
      <c r="A219" s="28" t="s">
        <v>35</v>
      </c>
      <c r="B219" s="29">
        <v>33885</v>
      </c>
      <c r="C219" s="30"/>
      <c r="D219" s="31">
        <v>3.14</v>
      </c>
      <c r="E219" s="32">
        <f t="shared" si="23"/>
        <v>97.257612680000008</v>
      </c>
      <c r="F219" s="33">
        <v>42.2</v>
      </c>
      <c r="G219" s="34">
        <f t="shared" si="24"/>
        <v>591.08274000000006</v>
      </c>
      <c r="H219" s="35">
        <v>0</v>
      </c>
      <c r="I219" s="36">
        <f t="shared" si="25"/>
        <v>0</v>
      </c>
      <c r="J219" s="33">
        <v>86.6</v>
      </c>
      <c r="K219" s="34">
        <f t="shared" si="28"/>
        <v>2432.2042999999999</v>
      </c>
      <c r="L219" s="31">
        <v>3.21</v>
      </c>
      <c r="M219" s="32">
        <f t="shared" si="26"/>
        <v>99.425776020000001</v>
      </c>
      <c r="N219" s="33">
        <v>46.2</v>
      </c>
      <c r="O219" s="34">
        <f t="shared" si="27"/>
        <v>647.10954000000004</v>
      </c>
      <c r="P219" s="37">
        <v>0.61799999999999999</v>
      </c>
      <c r="Q219" s="38"/>
      <c r="R219" s="44"/>
      <c r="S219" s="37">
        <v>2.3809999999999998</v>
      </c>
      <c r="T219" s="40">
        <v>34.408999999999999</v>
      </c>
      <c r="U219" s="41">
        <v>7.8</v>
      </c>
      <c r="V219" s="37">
        <v>7.5730000000000004</v>
      </c>
      <c r="W219" s="37">
        <v>1.04</v>
      </c>
      <c r="X219" s="42"/>
      <c r="Y219" s="42"/>
    </row>
    <row r="220" spans="1:25" x14ac:dyDescent="0.25">
      <c r="A220" s="28" t="s">
        <v>35</v>
      </c>
      <c r="B220" s="29">
        <v>33893</v>
      </c>
      <c r="C220" s="30"/>
      <c r="D220" s="31">
        <v>3.17</v>
      </c>
      <c r="E220" s="32">
        <f t="shared" si="23"/>
        <v>98.186825540000001</v>
      </c>
      <c r="F220" s="33">
        <v>41.9</v>
      </c>
      <c r="G220" s="34">
        <f t="shared" si="24"/>
        <v>586.88072999999997</v>
      </c>
      <c r="H220" s="35">
        <v>0.11</v>
      </c>
      <c r="I220" s="36">
        <f t="shared" si="25"/>
        <v>1.540737</v>
      </c>
      <c r="J220" s="33">
        <v>84.9</v>
      </c>
      <c r="K220" s="34">
        <f t="shared" si="28"/>
        <v>2384.4589500000002</v>
      </c>
      <c r="L220" s="31">
        <v>3.24</v>
      </c>
      <c r="M220" s="32">
        <f t="shared" si="26"/>
        <v>100.35498888000001</v>
      </c>
      <c r="N220" s="33">
        <v>47</v>
      </c>
      <c r="O220" s="34">
        <f t="shared" si="27"/>
        <v>658.31489999999997</v>
      </c>
      <c r="P220" s="37">
        <v>0.72899999999999998</v>
      </c>
      <c r="Q220" s="38"/>
      <c r="R220" s="44"/>
      <c r="S220" s="37">
        <v>2.3780000000000001</v>
      </c>
      <c r="T220" s="40">
        <v>34.399000000000001</v>
      </c>
      <c r="U220" s="41">
        <v>7.8</v>
      </c>
      <c r="V220" s="37">
        <v>7.5609999999999999</v>
      </c>
      <c r="W220" s="37">
        <v>1.1000000000000001</v>
      </c>
      <c r="X220" s="42"/>
      <c r="Y220" s="42"/>
    </row>
    <row r="221" spans="1:25" x14ac:dyDescent="0.25">
      <c r="A221" s="28" t="s">
        <v>35</v>
      </c>
      <c r="B221" s="29">
        <v>33899</v>
      </c>
      <c r="C221" s="30"/>
      <c r="D221" s="31">
        <v>3.02</v>
      </c>
      <c r="E221" s="32">
        <f t="shared" si="23"/>
        <v>93.540761240000009</v>
      </c>
      <c r="F221" s="33">
        <v>39.81</v>
      </c>
      <c r="G221" s="34">
        <f t="shared" si="24"/>
        <v>557.60672700000009</v>
      </c>
      <c r="H221" s="35">
        <v>0.37</v>
      </c>
      <c r="I221" s="36">
        <f t="shared" si="25"/>
        <v>5.1824789999999998</v>
      </c>
      <c r="J221" s="33">
        <v>80.209999999999994</v>
      </c>
      <c r="K221" s="34">
        <f t="shared" si="28"/>
        <v>2252.7379549999996</v>
      </c>
      <c r="L221" s="31">
        <v>3.18</v>
      </c>
      <c r="M221" s="32">
        <f t="shared" si="26"/>
        <v>98.496563160000008</v>
      </c>
      <c r="N221" s="33">
        <v>45.2</v>
      </c>
      <c r="O221" s="34">
        <f t="shared" si="27"/>
        <v>633.10284000000001</v>
      </c>
      <c r="P221" s="37">
        <v>1.0089999999999999</v>
      </c>
      <c r="Q221" s="38"/>
      <c r="R221" s="44"/>
      <c r="S221" s="37">
        <v>2.3620000000000001</v>
      </c>
      <c r="T221" s="40">
        <v>34.33</v>
      </c>
      <c r="U221" s="41">
        <v>8.6</v>
      </c>
      <c r="V221" s="37">
        <v>7.5609999999999999</v>
      </c>
      <c r="W221" s="37">
        <v>1.23</v>
      </c>
      <c r="X221" s="42"/>
      <c r="Y221" s="42"/>
    </row>
    <row r="222" spans="1:25" x14ac:dyDescent="0.25">
      <c r="A222" s="28" t="s">
        <v>35</v>
      </c>
      <c r="B222" s="29">
        <v>33906</v>
      </c>
      <c r="C222" s="30"/>
      <c r="D222" s="31">
        <v>3.1</v>
      </c>
      <c r="E222" s="32">
        <f t="shared" si="23"/>
        <v>96.018662200000009</v>
      </c>
      <c r="F222" s="33">
        <v>41.5</v>
      </c>
      <c r="G222" s="34">
        <f t="shared" si="24"/>
        <v>581.27805000000001</v>
      </c>
      <c r="H222" s="35">
        <v>0.23</v>
      </c>
      <c r="I222" s="36">
        <f t="shared" si="25"/>
        <v>3.2215410000000002</v>
      </c>
      <c r="J222" s="33">
        <v>81.400000000000006</v>
      </c>
      <c r="K222" s="34">
        <f t="shared" si="28"/>
        <v>2286.1597000000002</v>
      </c>
      <c r="L222" s="31">
        <v>3.29</v>
      </c>
      <c r="M222" s="32">
        <f t="shared" si="26"/>
        <v>101.90367698</v>
      </c>
      <c r="N222" s="33">
        <v>44.01</v>
      </c>
      <c r="O222" s="34">
        <f t="shared" si="27"/>
        <v>616.43486699999994</v>
      </c>
      <c r="P222" s="37">
        <v>0.753</v>
      </c>
      <c r="Q222" s="38"/>
      <c r="R222" s="44"/>
      <c r="S222" s="37">
        <v>2.3740000000000001</v>
      </c>
      <c r="T222" s="40">
        <v>34.359000000000002</v>
      </c>
      <c r="U222" s="41">
        <v>8</v>
      </c>
      <c r="V222" s="37">
        <v>7.5549999999999997</v>
      </c>
      <c r="W222" s="37">
        <v>1.1200000000000001</v>
      </c>
      <c r="X222" s="42"/>
      <c r="Y222" s="42"/>
    </row>
    <row r="223" spans="1:25" x14ac:dyDescent="0.25">
      <c r="A223" s="28" t="s">
        <v>35</v>
      </c>
      <c r="B223" s="29">
        <v>33913</v>
      </c>
      <c r="C223" s="30"/>
      <c r="D223" s="31">
        <v>3.13</v>
      </c>
      <c r="E223" s="32">
        <f t="shared" si="23"/>
        <v>96.947875060000001</v>
      </c>
      <c r="F223" s="33">
        <v>41.7</v>
      </c>
      <c r="G223" s="34">
        <f t="shared" si="24"/>
        <v>584.0793900000001</v>
      </c>
      <c r="H223" s="35">
        <v>0.5</v>
      </c>
      <c r="I223" s="36">
        <f t="shared" si="25"/>
        <v>7.0033500000000002</v>
      </c>
      <c r="J223" s="33">
        <v>89.67</v>
      </c>
      <c r="K223" s="34">
        <f t="shared" si="28"/>
        <v>2518.4267850000001</v>
      </c>
      <c r="L223" s="31">
        <v>3.3</v>
      </c>
      <c r="M223" s="32">
        <f t="shared" si="26"/>
        <v>102.21341459999999</v>
      </c>
      <c r="N223" s="33">
        <v>45.9</v>
      </c>
      <c r="O223" s="34">
        <f t="shared" si="27"/>
        <v>642.90752999999995</v>
      </c>
      <c r="P223" s="37">
        <v>0.72399999999999998</v>
      </c>
      <c r="Q223" s="38"/>
      <c r="R223" s="44"/>
      <c r="S223" s="37">
        <v>2.3849999999999998</v>
      </c>
      <c r="T223" s="40">
        <v>34.387999999999998</v>
      </c>
      <c r="U223" s="41">
        <v>7.2</v>
      </c>
      <c r="V223" s="37">
        <v>7.569</v>
      </c>
      <c r="W223" s="37">
        <v>1.08</v>
      </c>
      <c r="X223" s="42"/>
      <c r="Y223" s="42"/>
    </row>
    <row r="224" spans="1:25" x14ac:dyDescent="0.25">
      <c r="A224" s="28" t="s">
        <v>35</v>
      </c>
      <c r="B224" s="29">
        <v>33920</v>
      </c>
      <c r="C224" s="30"/>
      <c r="D224" s="31">
        <v>3.1</v>
      </c>
      <c r="E224" s="32">
        <f t="shared" si="23"/>
        <v>96.018662200000009</v>
      </c>
      <c r="F224" s="33">
        <v>39.94</v>
      </c>
      <c r="G224" s="34">
        <f t="shared" si="24"/>
        <v>559.42759799999999</v>
      </c>
      <c r="H224" s="35">
        <v>0.42</v>
      </c>
      <c r="I224" s="36">
        <f t="shared" si="25"/>
        <v>5.8828139999999998</v>
      </c>
      <c r="J224" s="33">
        <v>85.3</v>
      </c>
      <c r="K224" s="34">
        <f t="shared" si="28"/>
        <v>2395.6931500000001</v>
      </c>
      <c r="L224" s="31">
        <v>3.23</v>
      </c>
      <c r="M224" s="32">
        <f t="shared" si="26"/>
        <v>100.04525126</v>
      </c>
      <c r="N224" s="33">
        <v>45.24</v>
      </c>
      <c r="O224" s="34">
        <f t="shared" si="27"/>
        <v>633.66310800000008</v>
      </c>
      <c r="P224" s="37">
        <v>0.89900000000000002</v>
      </c>
      <c r="Q224" s="38"/>
      <c r="R224" s="44"/>
      <c r="S224" s="37">
        <v>2.3759999999999999</v>
      </c>
      <c r="T224" s="40">
        <v>34.347000000000001</v>
      </c>
      <c r="U224" s="41">
        <v>8</v>
      </c>
      <c r="V224" s="37">
        <v>7.569</v>
      </c>
      <c r="W224" s="37">
        <v>1.1200000000000001</v>
      </c>
      <c r="X224" s="42"/>
      <c r="Y224" s="42"/>
    </row>
    <row r="225" spans="1:25" x14ac:dyDescent="0.25">
      <c r="A225" s="28" t="s">
        <v>35</v>
      </c>
      <c r="B225" s="29">
        <v>33927</v>
      </c>
      <c r="C225" s="30"/>
      <c r="D225" s="31">
        <v>3.14</v>
      </c>
      <c r="E225" s="32">
        <f t="shared" si="23"/>
        <v>97.257612680000008</v>
      </c>
      <c r="F225" s="33">
        <v>42.09</v>
      </c>
      <c r="G225" s="34">
        <f t="shared" si="24"/>
        <v>589.54200300000002</v>
      </c>
      <c r="H225" s="35">
        <v>0.46</v>
      </c>
      <c r="I225" s="36">
        <f t="shared" si="25"/>
        <v>6.4430820000000004</v>
      </c>
      <c r="J225" s="33">
        <v>90.09</v>
      </c>
      <c r="K225" s="34">
        <f t="shared" si="28"/>
        <v>2530.2226949999999</v>
      </c>
      <c r="L225" s="31">
        <v>3.38</v>
      </c>
      <c r="M225" s="32">
        <f t="shared" si="26"/>
        <v>104.69131555999999</v>
      </c>
      <c r="N225" s="33">
        <v>44.56</v>
      </c>
      <c r="O225" s="34">
        <f t="shared" si="27"/>
        <v>624.138552</v>
      </c>
      <c r="P225" s="37">
        <v>0.73299999999999998</v>
      </c>
      <c r="Q225" s="38"/>
      <c r="R225" s="44"/>
      <c r="S225" s="37">
        <v>2.375</v>
      </c>
      <c r="T225" s="40">
        <v>34.372</v>
      </c>
      <c r="U225" s="41">
        <v>7.7</v>
      </c>
      <c r="V225" s="37">
        <v>7.5490000000000004</v>
      </c>
      <c r="W225" s="37">
        <v>1.07</v>
      </c>
      <c r="X225" s="42"/>
      <c r="Y225" s="42"/>
    </row>
    <row r="226" spans="1:25" x14ac:dyDescent="0.25">
      <c r="A226" s="28" t="s">
        <v>35</v>
      </c>
      <c r="B226" s="29">
        <v>33933</v>
      </c>
      <c r="C226" s="30"/>
      <c r="D226" s="31">
        <v>3.11</v>
      </c>
      <c r="E226" s="32">
        <f t="shared" si="23"/>
        <v>96.328399820000001</v>
      </c>
      <c r="F226" s="33">
        <v>42.38</v>
      </c>
      <c r="G226" s="34">
        <f t="shared" si="24"/>
        <v>593.60394600000006</v>
      </c>
      <c r="H226" s="35">
        <v>0.19</v>
      </c>
      <c r="I226" s="36">
        <f t="shared" si="25"/>
        <v>2.661273</v>
      </c>
      <c r="J226" s="33">
        <v>86.74</v>
      </c>
      <c r="K226" s="34">
        <f t="shared" si="28"/>
        <v>2436.13627</v>
      </c>
      <c r="L226" s="31">
        <v>3.36</v>
      </c>
      <c r="M226" s="32">
        <f t="shared" si="26"/>
        <v>104.07184031999999</v>
      </c>
      <c r="N226" s="33">
        <v>44.09</v>
      </c>
      <c r="O226" s="34">
        <f t="shared" si="27"/>
        <v>617.55540300000007</v>
      </c>
      <c r="P226" s="37">
        <v>0.745</v>
      </c>
      <c r="Q226" s="38"/>
      <c r="R226" s="44"/>
      <c r="S226" s="37">
        <v>2.3719999999999999</v>
      </c>
      <c r="T226" s="40">
        <v>34.345999999999997</v>
      </c>
      <c r="U226" s="41">
        <v>7.3</v>
      </c>
      <c r="V226" s="37">
        <v>7.5590000000000002</v>
      </c>
      <c r="W226" s="37">
        <v>1.06</v>
      </c>
      <c r="X226" s="42"/>
      <c r="Y226" s="42"/>
    </row>
    <row r="227" spans="1:25" x14ac:dyDescent="0.25">
      <c r="A227" s="28" t="s">
        <v>35</v>
      </c>
      <c r="B227" s="29">
        <v>33941</v>
      </c>
      <c r="C227" s="30"/>
      <c r="D227" s="31">
        <v>2.8679999999999999</v>
      </c>
      <c r="E227" s="32">
        <f t="shared" si="23"/>
        <v>88.832749415999999</v>
      </c>
      <c r="F227" s="33">
        <v>37.93</v>
      </c>
      <c r="G227" s="34">
        <f t="shared" si="24"/>
        <v>531.27413100000001</v>
      </c>
      <c r="H227" s="35">
        <v>0.33400000000000002</v>
      </c>
      <c r="I227" s="36">
        <f t="shared" si="25"/>
        <v>4.6782378000000007</v>
      </c>
      <c r="J227" s="33">
        <v>71.599999999999994</v>
      </c>
      <c r="K227" s="34">
        <f t="shared" si="28"/>
        <v>2010.9217999999998</v>
      </c>
      <c r="L227" s="31">
        <v>3.27</v>
      </c>
      <c r="M227" s="32">
        <f t="shared" si="26"/>
        <v>101.28420174</v>
      </c>
      <c r="N227" s="33">
        <v>40.54</v>
      </c>
      <c r="O227" s="34">
        <f t="shared" si="27"/>
        <v>567.83161800000005</v>
      </c>
      <c r="P227" s="37">
        <v>0.83899999999999997</v>
      </c>
      <c r="Q227" s="38"/>
      <c r="R227" s="44"/>
      <c r="S227" s="37">
        <v>2.3690000000000002</v>
      </c>
      <c r="T227" s="40">
        <v>34.247</v>
      </c>
      <c r="U227" s="41">
        <v>7.5</v>
      </c>
      <c r="V227" s="37">
        <v>7.5620000000000003</v>
      </c>
      <c r="W227" s="37">
        <v>1.07</v>
      </c>
      <c r="X227" s="42"/>
      <c r="Y227" s="42"/>
    </row>
    <row r="228" spans="1:25" x14ac:dyDescent="0.25">
      <c r="A228" s="28" t="s">
        <v>35</v>
      </c>
      <c r="B228" s="29">
        <v>33948</v>
      </c>
      <c r="C228" s="30"/>
      <c r="D228" s="31">
        <v>3.02</v>
      </c>
      <c r="E228" s="32">
        <f t="shared" si="23"/>
        <v>93.540761240000009</v>
      </c>
      <c r="F228" s="33">
        <v>41.85</v>
      </c>
      <c r="G228" s="34">
        <f t="shared" si="24"/>
        <v>586.18039500000009</v>
      </c>
      <c r="H228" s="35">
        <v>0.36</v>
      </c>
      <c r="I228" s="36">
        <f t="shared" si="25"/>
        <v>5.0424119999999997</v>
      </c>
      <c r="J228" s="33">
        <v>86.94</v>
      </c>
      <c r="K228" s="34">
        <f t="shared" si="28"/>
        <v>2441.7533699999999</v>
      </c>
      <c r="L228" s="31">
        <v>3.3</v>
      </c>
      <c r="M228" s="32">
        <f t="shared" si="26"/>
        <v>102.21341459999999</v>
      </c>
      <c r="N228" s="33">
        <v>44.47</v>
      </c>
      <c r="O228" s="34">
        <f t="shared" si="27"/>
        <v>622.87794899999994</v>
      </c>
      <c r="P228" s="37">
        <v>0.79100000000000004</v>
      </c>
      <c r="Q228" s="38"/>
      <c r="R228" s="44"/>
      <c r="S228" s="37">
        <v>2.3730000000000002</v>
      </c>
      <c r="T228" s="40">
        <v>34.350999999999999</v>
      </c>
      <c r="U228" s="41">
        <v>8.1</v>
      </c>
      <c r="V228" s="37">
        <v>7.5620000000000003</v>
      </c>
      <c r="W228" s="37">
        <v>1.1599999999999999</v>
      </c>
      <c r="X228" s="42"/>
      <c r="Y228" s="42"/>
    </row>
    <row r="229" spans="1:25" x14ac:dyDescent="0.25">
      <c r="A229" s="28" t="s">
        <v>35</v>
      </c>
      <c r="B229" s="29">
        <v>33955</v>
      </c>
      <c r="C229" s="30"/>
      <c r="D229" s="31">
        <v>3.06</v>
      </c>
      <c r="E229" s="32">
        <f t="shared" si="23"/>
        <v>94.779711720000009</v>
      </c>
      <c r="F229" s="33">
        <v>42.37</v>
      </c>
      <c r="G229" s="34">
        <f t="shared" si="24"/>
        <v>593.46387900000002</v>
      </c>
      <c r="H229" s="35">
        <v>0.43</v>
      </c>
      <c r="I229" s="36">
        <f t="shared" si="25"/>
        <v>6.0228809999999999</v>
      </c>
      <c r="J229" s="33">
        <v>90.23</v>
      </c>
      <c r="K229" s="34">
        <f t="shared" si="28"/>
        <v>2534.154665</v>
      </c>
      <c r="L229" s="31">
        <v>3.29</v>
      </c>
      <c r="M229" s="32">
        <f t="shared" si="26"/>
        <v>101.90367698</v>
      </c>
      <c r="N229" s="33">
        <v>44.71</v>
      </c>
      <c r="O229" s="34">
        <f t="shared" si="27"/>
        <v>626.23955699999999</v>
      </c>
      <c r="P229" s="37">
        <v>0.746</v>
      </c>
      <c r="Q229" s="38"/>
      <c r="R229" s="44"/>
      <c r="S229" s="37">
        <v>2.38</v>
      </c>
      <c r="T229" s="40">
        <v>34.386000000000003</v>
      </c>
      <c r="U229" s="41">
        <v>7.7</v>
      </c>
      <c r="V229" s="37">
        <v>7.55</v>
      </c>
      <c r="W229" s="37">
        <v>1.1100000000000001</v>
      </c>
      <c r="X229" s="42"/>
      <c r="Y229" s="42"/>
    </row>
    <row r="230" spans="1:25" x14ac:dyDescent="0.25">
      <c r="A230" s="28" t="s">
        <v>35</v>
      </c>
      <c r="B230" s="29">
        <v>33961</v>
      </c>
      <c r="C230" s="30"/>
      <c r="D230" s="31">
        <v>3.07</v>
      </c>
      <c r="E230" s="32">
        <f t="shared" si="23"/>
        <v>95.089449340000002</v>
      </c>
      <c r="F230" s="33">
        <v>41.9</v>
      </c>
      <c r="G230" s="34">
        <f t="shared" si="24"/>
        <v>586.88072999999997</v>
      </c>
      <c r="H230" s="35">
        <v>0.39</v>
      </c>
      <c r="I230" s="36">
        <f t="shared" si="25"/>
        <v>5.4626130000000002</v>
      </c>
      <c r="J230" s="33">
        <v>86.54</v>
      </c>
      <c r="K230" s="34">
        <f t="shared" si="28"/>
        <v>2430.51917</v>
      </c>
      <c r="L230" s="31">
        <v>3.48</v>
      </c>
      <c r="M230" s="32">
        <f t="shared" si="26"/>
        <v>107.78869176000001</v>
      </c>
      <c r="N230" s="33">
        <v>43.94</v>
      </c>
      <c r="O230" s="34">
        <f t="shared" si="27"/>
        <v>615.45439799999997</v>
      </c>
      <c r="P230" s="37">
        <v>0.73299999999999998</v>
      </c>
      <c r="Q230" s="38"/>
      <c r="R230" s="44"/>
      <c r="S230" s="37">
        <v>2.3780000000000001</v>
      </c>
      <c r="T230" s="40">
        <v>34.375999999999998</v>
      </c>
      <c r="U230" s="41">
        <v>7.6</v>
      </c>
      <c r="V230" s="37">
        <v>7.577</v>
      </c>
      <c r="W230" s="37">
        <v>1.1599999999999999</v>
      </c>
      <c r="X230" s="42"/>
      <c r="Y230" s="42"/>
    </row>
    <row r="231" spans="1:25" x14ac:dyDescent="0.25">
      <c r="A231" s="28" t="s">
        <v>35</v>
      </c>
      <c r="B231" s="29">
        <v>33968</v>
      </c>
      <c r="C231" s="30"/>
      <c r="D231" s="31">
        <v>3.11</v>
      </c>
      <c r="E231" s="32">
        <f t="shared" si="23"/>
        <v>96.328399820000001</v>
      </c>
      <c r="F231" s="33">
        <v>42.05</v>
      </c>
      <c r="G231" s="34">
        <f t="shared" si="24"/>
        <v>588.98173499999996</v>
      </c>
      <c r="H231" s="35">
        <v>0.39</v>
      </c>
      <c r="I231" s="36">
        <f t="shared" si="25"/>
        <v>5.4626130000000002</v>
      </c>
      <c r="J231" s="33">
        <v>84.12</v>
      </c>
      <c r="K231" s="34">
        <f t="shared" si="28"/>
        <v>2362.5522599999999</v>
      </c>
      <c r="L231" s="31">
        <v>3.34</v>
      </c>
      <c r="M231" s="32">
        <f t="shared" si="26"/>
        <v>103.45236507999999</v>
      </c>
      <c r="N231" s="33">
        <v>45.13</v>
      </c>
      <c r="O231" s="34">
        <f t="shared" si="27"/>
        <v>632.12237100000004</v>
      </c>
      <c r="P231" s="37">
        <v>0.79900000000000004</v>
      </c>
      <c r="Q231" s="38"/>
      <c r="R231" s="44"/>
      <c r="S231" s="37">
        <v>2.3730000000000002</v>
      </c>
      <c r="T231" s="40">
        <v>34.356000000000002</v>
      </c>
      <c r="U231" s="41">
        <v>7.7</v>
      </c>
      <c r="V231" s="37">
        <v>7.5789999999999997</v>
      </c>
      <c r="W231" s="37">
        <v>1.1100000000000001</v>
      </c>
      <c r="X231" s="42"/>
      <c r="Y231" s="42"/>
    </row>
    <row r="232" spans="1:25" x14ac:dyDescent="0.25">
      <c r="A232" s="28" t="s">
        <v>35</v>
      </c>
      <c r="B232" s="29">
        <v>33976</v>
      </c>
      <c r="C232" s="30"/>
      <c r="D232" s="31">
        <v>2.7</v>
      </c>
      <c r="E232" s="32">
        <f t="shared" si="23"/>
        <v>83.629157400000011</v>
      </c>
      <c r="F232" s="33">
        <v>39.659999999999997</v>
      </c>
      <c r="G232" s="34">
        <f t="shared" si="24"/>
        <v>555.50572199999999</v>
      </c>
      <c r="H232" s="35">
        <v>0.24</v>
      </c>
      <c r="I232" s="36">
        <f t="shared" si="25"/>
        <v>3.3616079999999999</v>
      </c>
      <c r="J232" s="33">
        <v>79.209999999999994</v>
      </c>
      <c r="K232" s="34">
        <f t="shared" si="28"/>
        <v>2224.6524549999999</v>
      </c>
      <c r="L232" s="31">
        <v>2.85</v>
      </c>
      <c r="M232" s="32">
        <f t="shared" si="26"/>
        <v>88.275221700000003</v>
      </c>
      <c r="N232" s="33">
        <v>42.11</v>
      </c>
      <c r="O232" s="34">
        <f t="shared" si="27"/>
        <v>589.822137</v>
      </c>
      <c r="P232" s="37">
        <v>0.86099999999999999</v>
      </c>
      <c r="Q232" s="38"/>
      <c r="R232" s="44"/>
      <c r="S232" s="37">
        <v>2.3479999999999999</v>
      </c>
      <c r="T232" s="40">
        <v>34.369</v>
      </c>
      <c r="U232" s="41">
        <v>10.6</v>
      </c>
      <c r="V232" s="37">
        <v>7.6529999999999996</v>
      </c>
      <c r="W232" s="37">
        <v>2.0699999999999998</v>
      </c>
      <c r="X232" s="42"/>
      <c r="Y232" s="42"/>
    </row>
    <row r="233" spans="1:25" x14ac:dyDescent="0.25">
      <c r="A233" s="28" t="s">
        <v>35</v>
      </c>
      <c r="B233" s="29">
        <v>33983</v>
      </c>
      <c r="C233" s="30"/>
      <c r="D233" s="31">
        <v>3.1</v>
      </c>
      <c r="E233" s="32">
        <f t="shared" si="23"/>
        <v>96.018662200000009</v>
      </c>
      <c r="F233" s="33">
        <v>41.52</v>
      </c>
      <c r="G233" s="34">
        <f t="shared" si="24"/>
        <v>581.5581840000001</v>
      </c>
      <c r="H233" s="35">
        <v>0.48</v>
      </c>
      <c r="I233" s="36">
        <f t="shared" si="25"/>
        <v>6.7232159999999999</v>
      </c>
      <c r="J233" s="33">
        <v>82.54</v>
      </c>
      <c r="K233" s="34">
        <f t="shared" si="28"/>
        <v>2318.1771699999999</v>
      </c>
      <c r="L233" s="31">
        <v>3.16</v>
      </c>
      <c r="M233" s="32">
        <f t="shared" si="26"/>
        <v>97.877087920000008</v>
      </c>
      <c r="N233" s="33">
        <v>44.7</v>
      </c>
      <c r="O233" s="34">
        <f t="shared" si="27"/>
        <v>626.09949000000006</v>
      </c>
      <c r="P233" s="37">
        <v>0.77300000000000002</v>
      </c>
      <c r="Q233" s="38"/>
      <c r="R233" s="44"/>
      <c r="S233" s="37">
        <v>2.359</v>
      </c>
      <c r="T233" s="40">
        <v>34.375999999999998</v>
      </c>
      <c r="U233" s="41">
        <v>7.3</v>
      </c>
      <c r="V233" s="37">
        <v>7.5469999999999997</v>
      </c>
      <c r="W233" s="37">
        <v>1.1399999999999999</v>
      </c>
      <c r="X233" s="42"/>
      <c r="Y233" s="42"/>
    </row>
    <row r="234" spans="1:25" x14ac:dyDescent="0.25">
      <c r="A234" s="28" t="s">
        <v>35</v>
      </c>
      <c r="B234" s="29">
        <v>33990</v>
      </c>
      <c r="C234" s="30"/>
      <c r="D234" s="31">
        <v>3.06</v>
      </c>
      <c r="E234" s="32">
        <f t="shared" si="23"/>
        <v>94.779711720000009</v>
      </c>
      <c r="F234" s="33">
        <v>41.18</v>
      </c>
      <c r="G234" s="34">
        <f t="shared" si="24"/>
        <v>576.79590600000006</v>
      </c>
      <c r="H234" s="35">
        <v>0.44</v>
      </c>
      <c r="I234" s="36">
        <f t="shared" si="25"/>
        <v>6.1629480000000001</v>
      </c>
      <c r="J234" s="33">
        <v>82.27</v>
      </c>
      <c r="K234" s="34">
        <f t="shared" si="28"/>
        <v>2310.5940849999997</v>
      </c>
      <c r="L234" s="31">
        <v>3.08</v>
      </c>
      <c r="M234" s="32">
        <f t="shared" si="26"/>
        <v>95.399186960000009</v>
      </c>
      <c r="N234" s="33">
        <v>44.92</v>
      </c>
      <c r="O234" s="34">
        <f t="shared" si="27"/>
        <v>629.18096400000002</v>
      </c>
      <c r="P234" s="37">
        <v>0.79900000000000004</v>
      </c>
      <c r="Q234" s="38"/>
      <c r="R234" s="44"/>
      <c r="S234" s="37">
        <v>2.3519999999999999</v>
      </c>
      <c r="T234" s="40">
        <v>34.362000000000002</v>
      </c>
      <c r="U234" s="41">
        <v>7.9</v>
      </c>
      <c r="V234" s="37">
        <v>7.5780000000000003</v>
      </c>
      <c r="W234" s="37">
        <v>1.19</v>
      </c>
      <c r="X234" s="42"/>
      <c r="Y234" s="42"/>
    </row>
    <row r="235" spans="1:25" x14ac:dyDescent="0.25">
      <c r="A235" s="28" t="s">
        <v>35</v>
      </c>
      <c r="B235" s="29">
        <v>33997</v>
      </c>
      <c r="C235" s="30"/>
      <c r="D235" s="31">
        <v>3.06</v>
      </c>
      <c r="E235" s="32">
        <f t="shared" si="23"/>
        <v>94.779711720000009</v>
      </c>
      <c r="F235" s="33">
        <v>41.98</v>
      </c>
      <c r="G235" s="34">
        <f t="shared" si="24"/>
        <v>588.00126599999999</v>
      </c>
      <c r="H235" s="35">
        <v>0.42</v>
      </c>
      <c r="I235" s="36">
        <f t="shared" si="25"/>
        <v>5.8828139999999998</v>
      </c>
      <c r="J235" s="33">
        <v>83.8</v>
      </c>
      <c r="K235" s="34">
        <f t="shared" si="28"/>
        <v>2353.5648999999999</v>
      </c>
      <c r="L235" s="31">
        <v>3.1</v>
      </c>
      <c r="M235" s="32">
        <f t="shared" si="26"/>
        <v>96.018662200000009</v>
      </c>
      <c r="N235" s="33">
        <v>49.85</v>
      </c>
      <c r="O235" s="34">
        <f t="shared" si="27"/>
        <v>698.23399500000005</v>
      </c>
      <c r="P235" s="37">
        <v>0.84599999999999997</v>
      </c>
      <c r="Q235" s="38"/>
      <c r="R235" s="44"/>
      <c r="S235" s="37">
        <v>2.3580000000000001</v>
      </c>
      <c r="T235" s="40">
        <v>34.383000000000003</v>
      </c>
      <c r="U235" s="41">
        <v>7.2</v>
      </c>
      <c r="V235" s="37">
        <v>7.5739999999999998</v>
      </c>
      <c r="W235" s="37">
        <v>1.1100000000000001</v>
      </c>
      <c r="X235" s="42"/>
      <c r="Y235" s="42"/>
    </row>
    <row r="236" spans="1:25" x14ac:dyDescent="0.25">
      <c r="A236" s="28" t="s">
        <v>35</v>
      </c>
      <c r="B236" s="29">
        <v>34003</v>
      </c>
      <c r="C236" s="30"/>
      <c r="D236" s="31">
        <v>3.06</v>
      </c>
      <c r="E236" s="32">
        <f t="shared" si="23"/>
        <v>94.779711720000009</v>
      </c>
      <c r="F236" s="33">
        <v>42.59</v>
      </c>
      <c r="G236" s="34">
        <f t="shared" si="24"/>
        <v>596.54535300000009</v>
      </c>
      <c r="H236" s="35">
        <v>0.27</v>
      </c>
      <c r="I236" s="36">
        <f t="shared" si="25"/>
        <v>3.7818090000000004</v>
      </c>
      <c r="J236" s="33">
        <v>83.56</v>
      </c>
      <c r="K236" s="34">
        <f t="shared" si="28"/>
        <v>2346.82438</v>
      </c>
      <c r="L236" s="31">
        <v>3.09</v>
      </c>
      <c r="M236" s="32">
        <f t="shared" si="26"/>
        <v>95.708924580000001</v>
      </c>
      <c r="N236" s="33">
        <v>44.17</v>
      </c>
      <c r="O236" s="34">
        <f t="shared" si="27"/>
        <v>618.67593900000008</v>
      </c>
      <c r="P236" s="37">
        <v>0.56799999999999995</v>
      </c>
      <c r="Q236" s="38"/>
      <c r="R236" s="44"/>
      <c r="S236" s="37">
        <v>2.3559999999999999</v>
      </c>
      <c r="T236" s="40">
        <v>34.378</v>
      </c>
      <c r="U236" s="41">
        <v>7.6</v>
      </c>
      <c r="V236" s="37">
        <v>7.5679999999999996</v>
      </c>
      <c r="W236" s="37">
        <v>1.1399999999999999</v>
      </c>
      <c r="X236" s="42"/>
      <c r="Y236" s="42"/>
    </row>
    <row r="237" spans="1:25" x14ac:dyDescent="0.25">
      <c r="A237" s="28" t="s">
        <v>35</v>
      </c>
      <c r="B237" s="29">
        <v>34011</v>
      </c>
      <c r="C237" s="30"/>
      <c r="D237" s="31">
        <v>3.09</v>
      </c>
      <c r="E237" s="32">
        <f t="shared" si="23"/>
        <v>95.708924580000001</v>
      </c>
      <c r="F237" s="33">
        <v>41.88</v>
      </c>
      <c r="G237" s="34">
        <f t="shared" si="24"/>
        <v>586.600596</v>
      </c>
      <c r="H237" s="35">
        <v>0.1</v>
      </c>
      <c r="I237" s="36">
        <f t="shared" si="25"/>
        <v>1.4006700000000001</v>
      </c>
      <c r="J237" s="33">
        <v>82.63</v>
      </c>
      <c r="K237" s="34">
        <f t="shared" si="28"/>
        <v>2320.7048649999997</v>
      </c>
      <c r="L237" s="31">
        <v>3.2</v>
      </c>
      <c r="M237" s="32">
        <f t="shared" si="26"/>
        <v>99.116038400000008</v>
      </c>
      <c r="N237" s="33">
        <v>43.29</v>
      </c>
      <c r="O237" s="34">
        <f t="shared" si="27"/>
        <v>606.35004300000003</v>
      </c>
      <c r="P237" s="37">
        <v>0.58199999999999996</v>
      </c>
      <c r="Q237" s="38"/>
      <c r="R237" s="44"/>
      <c r="S237" s="37">
        <v>2.359</v>
      </c>
      <c r="T237" s="40">
        <v>34.401000000000003</v>
      </c>
      <c r="U237" s="41">
        <v>7.7</v>
      </c>
      <c r="V237" s="37">
        <v>7.5839999999999996</v>
      </c>
      <c r="W237" s="37">
        <v>1.18</v>
      </c>
      <c r="X237" s="42"/>
      <c r="Y237" s="42"/>
    </row>
    <row r="238" spans="1:25" x14ac:dyDescent="0.25">
      <c r="A238" s="28" t="s">
        <v>35</v>
      </c>
      <c r="B238" s="29">
        <v>34016</v>
      </c>
      <c r="C238" s="30"/>
      <c r="D238" s="31">
        <v>3.1</v>
      </c>
      <c r="E238" s="32">
        <f t="shared" si="23"/>
        <v>96.018662200000009</v>
      </c>
      <c r="F238" s="33">
        <v>42.49</v>
      </c>
      <c r="G238" s="34">
        <f t="shared" si="24"/>
        <v>595.1446830000001</v>
      </c>
      <c r="H238" s="35">
        <v>0.13</v>
      </c>
      <c r="I238" s="36">
        <f t="shared" si="25"/>
        <v>1.8208710000000001</v>
      </c>
      <c r="J238" s="33">
        <v>84.87</v>
      </c>
      <c r="K238" s="34">
        <f t="shared" si="28"/>
        <v>2383.6163850000003</v>
      </c>
      <c r="L238" s="31">
        <v>3.27</v>
      </c>
      <c r="M238" s="32">
        <f t="shared" si="26"/>
        <v>101.28420174</v>
      </c>
      <c r="N238" s="33">
        <v>44.35</v>
      </c>
      <c r="O238" s="34">
        <f t="shared" si="27"/>
        <v>621.19714500000009</v>
      </c>
      <c r="P238" s="37">
        <v>0.63600000000000001</v>
      </c>
      <c r="Q238" s="38"/>
      <c r="R238" s="44"/>
      <c r="S238" s="37">
        <v>2.363</v>
      </c>
      <c r="T238" s="40">
        <v>34.427</v>
      </c>
      <c r="U238" s="41">
        <v>7.8</v>
      </c>
      <c r="V238" s="37">
        <v>7.5940000000000003</v>
      </c>
      <c r="W238" s="37">
        <v>1.1599999999999999</v>
      </c>
      <c r="X238" s="42"/>
      <c r="Y238" s="42"/>
    </row>
    <row r="239" spans="1:25" x14ac:dyDescent="0.25">
      <c r="A239" s="28" t="s">
        <v>35</v>
      </c>
      <c r="B239" s="29">
        <v>34025</v>
      </c>
      <c r="C239" s="30"/>
      <c r="D239" s="31">
        <v>3.05</v>
      </c>
      <c r="E239" s="32">
        <f t="shared" si="23"/>
        <v>94.469974100000002</v>
      </c>
      <c r="F239" s="33">
        <v>41.72</v>
      </c>
      <c r="G239" s="34">
        <f t="shared" si="24"/>
        <v>584.35952399999996</v>
      </c>
      <c r="H239" s="35">
        <v>0.06</v>
      </c>
      <c r="I239" s="36">
        <f t="shared" si="25"/>
        <v>0.84040199999999998</v>
      </c>
      <c r="J239" s="33">
        <v>81.93</v>
      </c>
      <c r="K239" s="34">
        <f t="shared" si="28"/>
        <v>2301.0450150000001</v>
      </c>
      <c r="L239" s="31">
        <v>3.07</v>
      </c>
      <c r="M239" s="32">
        <f t="shared" si="26"/>
        <v>95.089449340000002</v>
      </c>
      <c r="N239" s="33">
        <v>43.55</v>
      </c>
      <c r="O239" s="34">
        <f t="shared" si="27"/>
        <v>609.99178499999994</v>
      </c>
      <c r="P239" s="37">
        <v>0.67400000000000004</v>
      </c>
      <c r="Q239" s="38"/>
      <c r="R239" s="44"/>
      <c r="S239" s="37">
        <v>2.355</v>
      </c>
      <c r="T239" s="40">
        <v>34.396000000000001</v>
      </c>
      <c r="U239" s="41">
        <v>7.6</v>
      </c>
      <c r="V239" s="37">
        <v>7.59</v>
      </c>
      <c r="W239" s="37">
        <v>1.1100000000000001</v>
      </c>
      <c r="X239" s="42"/>
      <c r="Y239" s="42"/>
    </row>
    <row r="240" spans="1:25" x14ac:dyDescent="0.25">
      <c r="A240" s="28" t="s">
        <v>35</v>
      </c>
      <c r="B240" s="29">
        <v>34031</v>
      </c>
      <c r="C240" s="30"/>
      <c r="D240" s="31">
        <v>3.03</v>
      </c>
      <c r="E240" s="32">
        <f t="shared" si="23"/>
        <v>93.850498860000002</v>
      </c>
      <c r="F240" s="33">
        <v>41.92</v>
      </c>
      <c r="G240" s="34">
        <f t="shared" si="24"/>
        <v>587.16086400000006</v>
      </c>
      <c r="H240" s="35">
        <v>0.16</v>
      </c>
      <c r="I240" s="36">
        <f t="shared" si="25"/>
        <v>2.241072</v>
      </c>
      <c r="J240" s="33">
        <v>84.25</v>
      </c>
      <c r="K240" s="34">
        <f t="shared" si="28"/>
        <v>2366.2033750000001</v>
      </c>
      <c r="L240" s="31">
        <v>3.05</v>
      </c>
      <c r="M240" s="32">
        <f t="shared" si="26"/>
        <v>94.469974100000002</v>
      </c>
      <c r="N240" s="33">
        <v>45.14</v>
      </c>
      <c r="O240" s="34">
        <f t="shared" si="27"/>
        <v>632.26243799999997</v>
      </c>
      <c r="P240" s="37">
        <v>0.69199999999999995</v>
      </c>
      <c r="Q240" s="38"/>
      <c r="R240" s="44"/>
      <c r="S240" s="37">
        <v>2.3580000000000001</v>
      </c>
      <c r="T240" s="40">
        <v>34.411999999999999</v>
      </c>
      <c r="U240" s="41">
        <v>7.7</v>
      </c>
      <c r="V240" s="37">
        <v>7.6029999999999998</v>
      </c>
      <c r="W240" s="37">
        <v>1.1299999999999999</v>
      </c>
      <c r="X240" s="42"/>
      <c r="Y240" s="42"/>
    </row>
    <row r="241" spans="1:25" x14ac:dyDescent="0.25">
      <c r="A241" s="28" t="s">
        <v>35</v>
      </c>
      <c r="B241" s="29">
        <v>34039</v>
      </c>
      <c r="C241" s="30"/>
      <c r="D241" s="31">
        <v>2.69</v>
      </c>
      <c r="E241" s="32">
        <f t="shared" si="23"/>
        <v>83.319419780000004</v>
      </c>
      <c r="F241" s="33">
        <v>38.22</v>
      </c>
      <c r="G241" s="34">
        <f t="shared" si="24"/>
        <v>535.33607400000005</v>
      </c>
      <c r="H241" s="35">
        <v>0.16</v>
      </c>
      <c r="I241" s="36">
        <f t="shared" si="25"/>
        <v>2.241072</v>
      </c>
      <c r="J241" s="33">
        <v>67.55</v>
      </c>
      <c r="K241" s="34">
        <f t="shared" si="28"/>
        <v>1897.1755249999999</v>
      </c>
      <c r="L241" s="31">
        <v>2.77</v>
      </c>
      <c r="M241" s="32">
        <f t="shared" si="26"/>
        <v>85.797320740000004</v>
      </c>
      <c r="N241" s="33">
        <v>40.78</v>
      </c>
      <c r="O241" s="34">
        <f t="shared" si="27"/>
        <v>571.19322599999998</v>
      </c>
      <c r="P241" s="37">
        <v>0.72299999999999998</v>
      </c>
      <c r="Q241" s="38"/>
      <c r="R241" s="44"/>
      <c r="S241" s="37">
        <v>2.3279999999999998</v>
      </c>
      <c r="T241" s="40">
        <v>34.293999999999997</v>
      </c>
      <c r="U241" s="41">
        <v>10</v>
      </c>
      <c r="V241" s="37">
        <v>7.6319999999999997</v>
      </c>
      <c r="W241" s="37">
        <v>6.06</v>
      </c>
      <c r="X241" s="42"/>
      <c r="Y241" s="42"/>
    </row>
    <row r="242" spans="1:25" x14ac:dyDescent="0.25">
      <c r="A242" s="28" t="s">
        <v>35</v>
      </c>
      <c r="B242" s="29">
        <v>34046</v>
      </c>
      <c r="C242" s="30"/>
      <c r="D242" s="31">
        <v>3.08</v>
      </c>
      <c r="E242" s="32">
        <f t="shared" si="23"/>
        <v>95.399186960000009</v>
      </c>
      <c r="F242" s="33">
        <v>41.97</v>
      </c>
      <c r="G242" s="34">
        <f t="shared" si="24"/>
        <v>587.86119900000006</v>
      </c>
      <c r="H242" s="35">
        <v>0.21</v>
      </c>
      <c r="I242" s="36">
        <f t="shared" si="25"/>
        <v>2.9414069999999999</v>
      </c>
      <c r="J242" s="33">
        <v>85.26</v>
      </c>
      <c r="K242" s="34">
        <f t="shared" si="28"/>
        <v>2394.5697300000002</v>
      </c>
      <c r="L242" s="31">
        <v>3.17</v>
      </c>
      <c r="M242" s="32">
        <f t="shared" si="26"/>
        <v>98.186825540000001</v>
      </c>
      <c r="N242" s="33">
        <v>44.68</v>
      </c>
      <c r="O242" s="34">
        <f t="shared" si="27"/>
        <v>625.81935599999997</v>
      </c>
      <c r="P242" s="37">
        <v>0.70299999999999996</v>
      </c>
      <c r="Q242" s="38"/>
      <c r="R242" s="44"/>
      <c r="S242" s="37">
        <v>2.3540000000000001</v>
      </c>
      <c r="T242" s="40">
        <v>34.42</v>
      </c>
      <c r="U242" s="41">
        <v>7</v>
      </c>
      <c r="V242" s="37">
        <v>7.5880000000000001</v>
      </c>
      <c r="W242" s="37">
        <v>1.1200000000000001</v>
      </c>
      <c r="X242" s="42"/>
      <c r="Y242" s="42"/>
    </row>
    <row r="243" spans="1:25" x14ac:dyDescent="0.25">
      <c r="A243" s="28" t="s">
        <v>35</v>
      </c>
      <c r="B243" s="29">
        <v>34052</v>
      </c>
      <c r="C243" s="30"/>
      <c r="D243" s="31">
        <v>3.07</v>
      </c>
      <c r="E243" s="32">
        <f t="shared" si="23"/>
        <v>95.089449340000002</v>
      </c>
      <c r="F243" s="33">
        <v>42.2</v>
      </c>
      <c r="G243" s="34">
        <f t="shared" si="24"/>
        <v>591.08274000000006</v>
      </c>
      <c r="H243" s="35">
        <v>0.15</v>
      </c>
      <c r="I243" s="36">
        <f t="shared" si="25"/>
        <v>2.1010049999999998</v>
      </c>
      <c r="J243" s="33">
        <v>82.73</v>
      </c>
      <c r="K243" s="34">
        <f t="shared" si="28"/>
        <v>2323.5134149999999</v>
      </c>
      <c r="L243" s="31">
        <v>3.13</v>
      </c>
      <c r="M243" s="32">
        <f t="shared" si="26"/>
        <v>96.947875060000001</v>
      </c>
      <c r="N243" s="33">
        <v>45.81</v>
      </c>
      <c r="O243" s="34">
        <f t="shared" si="27"/>
        <v>641.64692700000001</v>
      </c>
      <c r="P243" s="37">
        <v>0.66800000000000004</v>
      </c>
      <c r="Q243" s="38"/>
      <c r="R243" s="44"/>
      <c r="S243" s="37">
        <v>2.3540000000000001</v>
      </c>
      <c r="T243" s="40">
        <v>34.408999999999999</v>
      </c>
      <c r="U243" s="41">
        <v>6.9</v>
      </c>
      <c r="V243" s="37">
        <v>7.5979999999999999</v>
      </c>
      <c r="W243" s="37">
        <v>1.1200000000000001</v>
      </c>
      <c r="X243" s="42"/>
      <c r="Y243" s="42"/>
    </row>
    <row r="244" spans="1:25" x14ac:dyDescent="0.25">
      <c r="A244" s="28" t="s">
        <v>35</v>
      </c>
      <c r="B244" s="29">
        <v>34060</v>
      </c>
      <c r="C244" s="30"/>
      <c r="D244" s="31">
        <v>3.04</v>
      </c>
      <c r="E244" s="32">
        <f t="shared" si="23"/>
        <v>94.160236480000009</v>
      </c>
      <c r="F244" s="33">
        <v>41.4</v>
      </c>
      <c r="G244" s="34">
        <f t="shared" si="24"/>
        <v>579.87738000000002</v>
      </c>
      <c r="H244" s="35">
        <v>0.14000000000000001</v>
      </c>
      <c r="I244" s="36">
        <f t="shared" si="25"/>
        <v>1.9609380000000003</v>
      </c>
      <c r="J244" s="33">
        <v>81.5</v>
      </c>
      <c r="K244" s="34">
        <f t="shared" si="28"/>
        <v>2288.9682499999999</v>
      </c>
      <c r="L244" s="31">
        <v>3.08</v>
      </c>
      <c r="M244" s="32">
        <f t="shared" si="26"/>
        <v>95.399186960000009</v>
      </c>
      <c r="N244" s="33">
        <v>46.22</v>
      </c>
      <c r="O244" s="34">
        <f t="shared" si="27"/>
        <v>647.38967400000001</v>
      </c>
      <c r="P244" s="37">
        <v>0.67900000000000005</v>
      </c>
      <c r="Q244" s="38"/>
      <c r="R244" s="44"/>
      <c r="S244" s="37">
        <v>2.3620000000000001</v>
      </c>
      <c r="T244" s="40">
        <v>34.384999999999998</v>
      </c>
      <c r="U244" s="41">
        <v>7.8</v>
      </c>
      <c r="V244" s="37">
        <v>7.585</v>
      </c>
      <c r="W244" s="37">
        <v>1.1200000000000001</v>
      </c>
      <c r="X244" s="42"/>
      <c r="Y244" s="42"/>
    </row>
    <row r="245" spans="1:25" x14ac:dyDescent="0.25">
      <c r="A245" s="28" t="s">
        <v>35</v>
      </c>
      <c r="B245" s="29">
        <v>34066</v>
      </c>
      <c r="C245" s="30"/>
      <c r="D245" s="31">
        <v>3.05</v>
      </c>
      <c r="E245" s="32">
        <f t="shared" si="23"/>
        <v>94.469974100000002</v>
      </c>
      <c r="F245" s="33">
        <v>41.01</v>
      </c>
      <c r="G245" s="34">
        <f t="shared" si="24"/>
        <v>574.41476699999998</v>
      </c>
      <c r="H245" s="35">
        <v>0.13</v>
      </c>
      <c r="I245" s="36">
        <f t="shared" si="25"/>
        <v>1.8208710000000001</v>
      </c>
      <c r="J245" s="33">
        <v>81.58</v>
      </c>
      <c r="K245" s="34">
        <f t="shared" si="28"/>
        <v>2291.2150900000001</v>
      </c>
      <c r="L245" s="31">
        <v>3.09</v>
      </c>
      <c r="M245" s="32">
        <f t="shared" si="26"/>
        <v>95.708924580000001</v>
      </c>
      <c r="N245" s="33">
        <v>46.79</v>
      </c>
      <c r="O245" s="34">
        <f t="shared" si="27"/>
        <v>655.37349300000005</v>
      </c>
      <c r="P245" s="37">
        <v>0.59399999999999997</v>
      </c>
      <c r="Q245" s="38"/>
      <c r="R245" s="44"/>
      <c r="S245" s="37">
        <v>2.3530000000000002</v>
      </c>
      <c r="T245" s="40">
        <v>34.374000000000002</v>
      </c>
      <c r="U245" s="41">
        <v>7.7</v>
      </c>
      <c r="V245" s="37">
        <v>7.6130000000000004</v>
      </c>
      <c r="W245" s="37">
        <v>1.1499999999999999</v>
      </c>
      <c r="X245" s="42"/>
      <c r="Y245" s="42"/>
    </row>
    <row r="246" spans="1:25" x14ac:dyDescent="0.25">
      <c r="A246" s="28" t="s">
        <v>35</v>
      </c>
      <c r="B246" s="29">
        <v>34074</v>
      </c>
      <c r="C246" s="30"/>
      <c r="D246" s="31">
        <v>3.07</v>
      </c>
      <c r="E246" s="32">
        <f t="shared" si="23"/>
        <v>95.089449340000002</v>
      </c>
      <c r="F246" s="33">
        <v>41.86</v>
      </c>
      <c r="G246" s="34">
        <f t="shared" si="24"/>
        <v>586.32046200000002</v>
      </c>
      <c r="H246" s="35">
        <v>0.22</v>
      </c>
      <c r="I246" s="36">
        <f t="shared" si="25"/>
        <v>3.081474</v>
      </c>
      <c r="J246" s="33">
        <v>82.53</v>
      </c>
      <c r="K246" s="34">
        <f t="shared" si="28"/>
        <v>2317.896315</v>
      </c>
      <c r="L246" s="31">
        <v>3.15</v>
      </c>
      <c r="M246" s="32">
        <f t="shared" si="26"/>
        <v>97.567350300000001</v>
      </c>
      <c r="N246" s="33">
        <v>45.14</v>
      </c>
      <c r="O246" s="34">
        <f t="shared" si="27"/>
        <v>632.26243799999997</v>
      </c>
      <c r="P246" s="37">
        <v>0.72299999999999998</v>
      </c>
      <c r="Q246" s="38"/>
      <c r="R246" s="44"/>
      <c r="S246" s="37">
        <v>2.351</v>
      </c>
      <c r="T246" s="40">
        <v>34.375999999999998</v>
      </c>
      <c r="U246" s="41">
        <v>8.3000000000000007</v>
      </c>
      <c r="V246" s="37">
        <v>7.6020000000000003</v>
      </c>
      <c r="W246" s="37">
        <v>1.24</v>
      </c>
      <c r="X246" s="42"/>
      <c r="Y246" s="42"/>
    </row>
    <row r="247" spans="1:25" x14ac:dyDescent="0.25">
      <c r="A247" s="28" t="s">
        <v>35</v>
      </c>
      <c r="B247" s="29">
        <v>34081</v>
      </c>
      <c r="C247" s="30"/>
      <c r="D247" s="31">
        <v>3.02</v>
      </c>
      <c r="E247" s="32">
        <f t="shared" si="23"/>
        <v>93.540761240000009</v>
      </c>
      <c r="F247" s="33">
        <v>41.35</v>
      </c>
      <c r="G247" s="34">
        <f t="shared" si="24"/>
        <v>579.17704500000002</v>
      </c>
      <c r="H247" s="35">
        <v>0.27</v>
      </c>
      <c r="I247" s="36">
        <f t="shared" si="25"/>
        <v>3.7818090000000004</v>
      </c>
      <c r="J247" s="33">
        <v>76.45</v>
      </c>
      <c r="K247" s="34">
        <f t="shared" si="28"/>
        <v>2147.1364750000002</v>
      </c>
      <c r="L247" s="31">
        <v>3.11</v>
      </c>
      <c r="M247" s="32">
        <f t="shared" si="26"/>
        <v>96.328399820000001</v>
      </c>
      <c r="N247" s="33">
        <v>44.35</v>
      </c>
      <c r="O247" s="34">
        <f t="shared" si="27"/>
        <v>621.19714500000009</v>
      </c>
      <c r="P247" s="37">
        <v>0.68799999999999994</v>
      </c>
      <c r="Q247" s="38"/>
      <c r="R247" s="44"/>
      <c r="S247" s="37">
        <v>2.351</v>
      </c>
      <c r="T247" s="40">
        <v>34.357999999999997</v>
      </c>
      <c r="U247" s="41">
        <v>8.1</v>
      </c>
      <c r="V247" s="37">
        <v>7.5839999999999996</v>
      </c>
      <c r="W247" s="37">
        <v>1.2</v>
      </c>
      <c r="X247" s="42"/>
      <c r="Y247" s="42"/>
    </row>
    <row r="248" spans="1:25" x14ac:dyDescent="0.25">
      <c r="A248" s="28" t="s">
        <v>35</v>
      </c>
      <c r="B248" s="29">
        <v>34088</v>
      </c>
      <c r="C248" s="30"/>
      <c r="D248" s="31">
        <v>3.03</v>
      </c>
      <c r="E248" s="32">
        <f t="shared" si="23"/>
        <v>93.850498860000002</v>
      </c>
      <c r="F248" s="33">
        <v>37.340000000000003</v>
      </c>
      <c r="G248" s="34">
        <f t="shared" si="24"/>
        <v>523.01017800000011</v>
      </c>
      <c r="H248" s="35">
        <v>0.36</v>
      </c>
      <c r="I248" s="36">
        <f t="shared" si="25"/>
        <v>5.0424119999999997</v>
      </c>
      <c r="J248" s="33">
        <v>80.650000000000006</v>
      </c>
      <c r="K248" s="34">
        <f t="shared" si="28"/>
        <v>2265.0955750000003</v>
      </c>
      <c r="L248" s="31">
        <v>3.09</v>
      </c>
      <c r="M248" s="32">
        <f t="shared" si="26"/>
        <v>95.708924580000001</v>
      </c>
      <c r="N248" s="33">
        <v>44.66</v>
      </c>
      <c r="O248" s="34">
        <f t="shared" si="27"/>
        <v>625.539222</v>
      </c>
      <c r="P248" s="37">
        <v>0.65500000000000003</v>
      </c>
      <c r="Q248" s="38"/>
      <c r="R248" s="44"/>
      <c r="S248" s="37">
        <v>2.351</v>
      </c>
      <c r="T248" s="40">
        <v>34.36</v>
      </c>
      <c r="U248" s="41">
        <v>8.3000000000000007</v>
      </c>
      <c r="V248" s="37">
        <v>7.5819999999999999</v>
      </c>
      <c r="W248" s="37">
        <v>1.1499999999999999</v>
      </c>
      <c r="X248" s="42"/>
      <c r="Y248" s="42"/>
    </row>
    <row r="249" spans="1:25" x14ac:dyDescent="0.25">
      <c r="A249" s="28" t="s">
        <v>35</v>
      </c>
      <c r="B249" s="29">
        <v>34095</v>
      </c>
      <c r="C249" s="30"/>
      <c r="D249" s="31">
        <v>3.08</v>
      </c>
      <c r="E249" s="32">
        <f t="shared" si="23"/>
        <v>95.399186960000009</v>
      </c>
      <c r="F249" s="33">
        <v>41.34</v>
      </c>
      <c r="G249" s="34">
        <f t="shared" si="24"/>
        <v>579.03697800000009</v>
      </c>
      <c r="H249" s="35">
        <v>0.39</v>
      </c>
      <c r="I249" s="36">
        <f t="shared" si="25"/>
        <v>5.4626130000000002</v>
      </c>
      <c r="J249" s="33">
        <v>85.44</v>
      </c>
      <c r="K249" s="34">
        <f t="shared" si="28"/>
        <v>2399.6251199999997</v>
      </c>
      <c r="L249" s="31">
        <v>3.1</v>
      </c>
      <c r="M249" s="32">
        <f t="shared" si="26"/>
        <v>96.018662200000009</v>
      </c>
      <c r="N249" s="33">
        <v>45.63</v>
      </c>
      <c r="O249" s="34">
        <f t="shared" si="27"/>
        <v>639.125721</v>
      </c>
      <c r="P249" s="37">
        <v>0.67900000000000005</v>
      </c>
      <c r="Q249" s="38"/>
      <c r="R249" s="44"/>
      <c r="S249" s="37">
        <v>2.3559999999999999</v>
      </c>
      <c r="T249" s="40">
        <v>34.381999999999998</v>
      </c>
      <c r="U249" s="41">
        <v>7.8</v>
      </c>
      <c r="V249" s="37">
        <v>7.5869999999999997</v>
      </c>
      <c r="W249" s="37">
        <v>1.17</v>
      </c>
      <c r="X249" s="42"/>
      <c r="Y249" s="42"/>
    </row>
    <row r="250" spans="1:25" x14ac:dyDescent="0.25">
      <c r="A250" s="28" t="s">
        <v>35</v>
      </c>
      <c r="B250" s="29">
        <v>34102</v>
      </c>
      <c r="C250" s="30"/>
      <c r="D250" s="31">
        <v>2.97</v>
      </c>
      <c r="E250" s="32">
        <f t="shared" si="23"/>
        <v>91.992073140000002</v>
      </c>
      <c r="F250" s="33">
        <v>41.27</v>
      </c>
      <c r="G250" s="34">
        <f t="shared" si="24"/>
        <v>578.05650900000001</v>
      </c>
      <c r="H250" s="35">
        <v>0.41</v>
      </c>
      <c r="I250" s="36">
        <f t="shared" si="25"/>
        <v>5.7427469999999996</v>
      </c>
      <c r="J250" s="33">
        <v>80.28</v>
      </c>
      <c r="K250" s="34">
        <f t="shared" si="28"/>
        <v>2254.7039399999999</v>
      </c>
      <c r="L250" s="31">
        <v>3.02</v>
      </c>
      <c r="M250" s="32">
        <f t="shared" si="26"/>
        <v>93.540761240000009</v>
      </c>
      <c r="N250" s="33">
        <v>48.72</v>
      </c>
      <c r="O250" s="34">
        <f t="shared" si="27"/>
        <v>682.40642400000002</v>
      </c>
      <c r="P250" s="37">
        <v>0.64</v>
      </c>
      <c r="Q250" s="38"/>
      <c r="R250" s="44"/>
      <c r="S250" s="37">
        <v>2.3570000000000002</v>
      </c>
      <c r="T250" s="40">
        <v>34.372</v>
      </c>
      <c r="U250" s="41">
        <v>8</v>
      </c>
      <c r="V250" s="37">
        <v>7.5860000000000003</v>
      </c>
      <c r="W250" s="37">
        <v>1.1599999999999999</v>
      </c>
      <c r="X250" s="42"/>
      <c r="Y250" s="42"/>
    </row>
    <row r="251" spans="1:25" x14ac:dyDescent="0.25">
      <c r="A251" s="28" t="s">
        <v>35</v>
      </c>
      <c r="B251" s="29">
        <v>34107</v>
      </c>
      <c r="C251" s="30"/>
      <c r="D251" s="31">
        <v>3.12</v>
      </c>
      <c r="E251" s="32">
        <f t="shared" si="23"/>
        <v>96.638137440000008</v>
      </c>
      <c r="F251" s="33">
        <v>41.79</v>
      </c>
      <c r="G251" s="34">
        <f t="shared" si="24"/>
        <v>585.33999300000005</v>
      </c>
      <c r="H251" s="35">
        <v>0.45</v>
      </c>
      <c r="I251" s="36">
        <f t="shared" si="25"/>
        <v>6.3030150000000003</v>
      </c>
      <c r="J251" s="33">
        <v>86.09</v>
      </c>
      <c r="K251" s="34">
        <f t="shared" si="28"/>
        <v>2417.8806950000003</v>
      </c>
      <c r="L251" s="31">
        <v>3.15</v>
      </c>
      <c r="M251" s="32">
        <f t="shared" si="26"/>
        <v>97.567350300000001</v>
      </c>
      <c r="N251" s="33">
        <v>44.02</v>
      </c>
      <c r="O251" s="34">
        <f t="shared" si="27"/>
        <v>616.5749340000001</v>
      </c>
      <c r="P251" s="37">
        <v>0.69599999999999995</v>
      </c>
      <c r="Q251" s="38"/>
      <c r="R251" s="44"/>
      <c r="S251" s="37">
        <v>2.36</v>
      </c>
      <c r="T251" s="40">
        <v>34.39</v>
      </c>
      <c r="U251" s="41">
        <v>7.7</v>
      </c>
      <c r="V251" s="37">
        <v>7.5789999999999997</v>
      </c>
      <c r="W251" s="37">
        <v>1.1100000000000001</v>
      </c>
      <c r="X251" s="42"/>
      <c r="Y251" s="42"/>
    </row>
    <row r="252" spans="1:25" x14ac:dyDescent="0.25">
      <c r="A252" s="28" t="s">
        <v>35</v>
      </c>
      <c r="B252" s="29">
        <v>34116</v>
      </c>
      <c r="C252" s="30"/>
      <c r="D252" s="31">
        <v>3.06</v>
      </c>
      <c r="E252" s="32">
        <f t="shared" si="23"/>
        <v>94.779711720000009</v>
      </c>
      <c r="F252" s="33">
        <v>41</v>
      </c>
      <c r="G252" s="34">
        <f t="shared" si="24"/>
        <v>574.27470000000005</v>
      </c>
      <c r="H252" s="35">
        <v>0.43</v>
      </c>
      <c r="I252" s="36">
        <f t="shared" si="25"/>
        <v>6.0228809999999999</v>
      </c>
      <c r="J252" s="33">
        <v>80.89</v>
      </c>
      <c r="K252" s="34">
        <f t="shared" si="28"/>
        <v>2271.8360950000001</v>
      </c>
      <c r="L252" s="31">
        <v>3.15</v>
      </c>
      <c r="M252" s="32">
        <f t="shared" si="26"/>
        <v>97.567350300000001</v>
      </c>
      <c r="N252" s="33">
        <v>45.33</v>
      </c>
      <c r="O252" s="34">
        <f t="shared" si="27"/>
        <v>634.92371100000003</v>
      </c>
      <c r="P252" s="37">
        <v>0.73699999999999999</v>
      </c>
      <c r="Q252" s="38"/>
      <c r="R252" s="44"/>
      <c r="S252" s="37">
        <v>2.3490000000000002</v>
      </c>
      <c r="T252" s="40">
        <v>34.347999999999999</v>
      </c>
      <c r="U252" s="41">
        <v>8.4</v>
      </c>
      <c r="V252" s="37">
        <v>7.5780000000000003</v>
      </c>
      <c r="W252" s="37">
        <v>1.17</v>
      </c>
      <c r="X252" s="42"/>
      <c r="Y252" s="42"/>
    </row>
    <row r="253" spans="1:25" x14ac:dyDescent="0.25">
      <c r="A253" s="28" t="s">
        <v>35</v>
      </c>
      <c r="B253" s="29">
        <v>34121</v>
      </c>
      <c r="C253" s="30"/>
      <c r="D253" s="31">
        <v>3.07</v>
      </c>
      <c r="E253" s="32">
        <f t="shared" si="23"/>
        <v>95.089449340000002</v>
      </c>
      <c r="F253" s="33">
        <v>41.32</v>
      </c>
      <c r="G253" s="34">
        <f t="shared" si="24"/>
        <v>578.756844</v>
      </c>
      <c r="H253" s="35">
        <v>0.42</v>
      </c>
      <c r="I253" s="36">
        <f t="shared" si="25"/>
        <v>5.8828139999999998</v>
      </c>
      <c r="J253" s="33">
        <v>85.52</v>
      </c>
      <c r="K253" s="34">
        <f t="shared" si="28"/>
        <v>2401.8719599999999</v>
      </c>
      <c r="L253" s="31">
        <v>3.13</v>
      </c>
      <c r="M253" s="32">
        <f t="shared" si="26"/>
        <v>96.947875060000001</v>
      </c>
      <c r="N253" s="33">
        <v>47.47</v>
      </c>
      <c r="O253" s="34">
        <f t="shared" si="27"/>
        <v>664.89804900000001</v>
      </c>
      <c r="P253" s="37">
        <v>0.64800000000000002</v>
      </c>
      <c r="Q253" s="38"/>
      <c r="R253" s="44"/>
      <c r="S253" s="37">
        <v>2.355</v>
      </c>
      <c r="T253" s="40">
        <v>34.390999999999998</v>
      </c>
      <c r="U253" s="41">
        <v>7.9</v>
      </c>
      <c r="V253" s="37">
        <v>7.5839999999999996</v>
      </c>
      <c r="W253" s="37">
        <v>1.1499999999999999</v>
      </c>
      <c r="X253" s="42"/>
      <c r="Y253" s="42"/>
    </row>
    <row r="254" spans="1:25" x14ac:dyDescent="0.25">
      <c r="A254" s="28" t="s">
        <v>35</v>
      </c>
      <c r="B254" s="29">
        <v>34128</v>
      </c>
      <c r="C254" s="30"/>
      <c r="D254" s="31">
        <v>3.01</v>
      </c>
      <c r="E254" s="32">
        <f t="shared" si="23"/>
        <v>93.231023620000002</v>
      </c>
      <c r="F254" s="33">
        <v>40.950000000000003</v>
      </c>
      <c r="G254" s="34">
        <f t="shared" si="24"/>
        <v>573.57436500000006</v>
      </c>
      <c r="H254" s="35">
        <v>0.19</v>
      </c>
      <c r="I254" s="36">
        <f t="shared" si="25"/>
        <v>2.661273</v>
      </c>
      <c r="J254" s="33">
        <v>83</v>
      </c>
      <c r="K254" s="34">
        <f t="shared" si="28"/>
        <v>2331.0965000000001</v>
      </c>
      <c r="L254" s="31">
        <v>3.07</v>
      </c>
      <c r="M254" s="32">
        <f t="shared" si="26"/>
        <v>95.089449340000002</v>
      </c>
      <c r="N254" s="33">
        <v>42.920999999999999</v>
      </c>
      <c r="O254" s="34">
        <f t="shared" si="27"/>
        <v>601.18157069999995</v>
      </c>
      <c r="P254" s="37">
        <v>0.65800000000000003</v>
      </c>
      <c r="Q254" s="38"/>
      <c r="R254" s="44"/>
      <c r="S254" s="37">
        <v>2.3479999999999999</v>
      </c>
      <c r="T254" s="40">
        <v>34.366</v>
      </c>
      <c r="U254" s="41">
        <v>8.1999999999999993</v>
      </c>
      <c r="V254" s="37">
        <v>7.5789999999999997</v>
      </c>
      <c r="W254" s="37">
        <v>1.1299999999999999</v>
      </c>
      <c r="X254" s="42"/>
      <c r="Y254" s="42"/>
    </row>
    <row r="255" spans="1:25" x14ac:dyDescent="0.25">
      <c r="A255" s="28" t="s">
        <v>35</v>
      </c>
      <c r="B255" s="29">
        <v>34136</v>
      </c>
      <c r="C255" s="30"/>
      <c r="D255" s="31">
        <v>3.02</v>
      </c>
      <c r="E255" s="32">
        <f t="shared" si="23"/>
        <v>93.540761240000009</v>
      </c>
      <c r="F255" s="33">
        <v>40.99</v>
      </c>
      <c r="G255" s="34">
        <f t="shared" si="24"/>
        <v>574.13463300000001</v>
      </c>
      <c r="H255" s="35">
        <v>0.25</v>
      </c>
      <c r="I255" s="36">
        <f t="shared" si="25"/>
        <v>3.5016750000000001</v>
      </c>
      <c r="J255" s="33">
        <v>79.34</v>
      </c>
      <c r="K255" s="34">
        <f t="shared" si="28"/>
        <v>2228.30357</v>
      </c>
      <c r="L255" s="31">
        <v>3.06</v>
      </c>
      <c r="M255" s="32">
        <f t="shared" si="26"/>
        <v>94.779711720000009</v>
      </c>
      <c r="N255" s="33">
        <v>42.52</v>
      </c>
      <c r="O255" s="34">
        <f t="shared" si="27"/>
        <v>595.56488400000001</v>
      </c>
      <c r="P255" s="37">
        <v>0.65</v>
      </c>
      <c r="Q255" s="38"/>
      <c r="R255" s="44"/>
      <c r="S255" s="37">
        <v>2.3530000000000002</v>
      </c>
      <c r="T255" s="40">
        <v>34.360999999999997</v>
      </c>
      <c r="U255" s="41">
        <v>8.1999999999999993</v>
      </c>
      <c r="V255" s="37">
        <v>7.5759999999999996</v>
      </c>
      <c r="W255" s="37">
        <v>1.1499999999999999</v>
      </c>
      <c r="X255" s="42"/>
      <c r="Y255" s="42"/>
    </row>
    <row r="256" spans="1:25" x14ac:dyDescent="0.25">
      <c r="A256" s="28" t="s">
        <v>35</v>
      </c>
      <c r="B256" s="29">
        <v>34144</v>
      </c>
      <c r="C256" s="30"/>
      <c r="D256" s="31">
        <v>2.88</v>
      </c>
      <c r="E256" s="32">
        <f t="shared" si="23"/>
        <v>89.204434559999996</v>
      </c>
      <c r="F256" s="33">
        <v>39.299999999999997</v>
      </c>
      <c r="G256" s="34">
        <f t="shared" si="24"/>
        <v>550.46330999999998</v>
      </c>
      <c r="H256" s="35">
        <v>0.21</v>
      </c>
      <c r="I256" s="36">
        <f t="shared" si="25"/>
        <v>2.9414069999999999</v>
      </c>
      <c r="J256" s="33">
        <v>72.36</v>
      </c>
      <c r="K256" s="34">
        <f t="shared" si="28"/>
        <v>2032.2667799999999</v>
      </c>
      <c r="L256" s="31">
        <v>2.94</v>
      </c>
      <c r="M256" s="32">
        <f t="shared" si="26"/>
        <v>91.062860279999995</v>
      </c>
      <c r="N256" s="33">
        <v>41.2</v>
      </c>
      <c r="O256" s="34">
        <f t="shared" si="27"/>
        <v>577.07604000000003</v>
      </c>
      <c r="P256" s="37">
        <v>0.65100000000000002</v>
      </c>
      <c r="Q256" s="38"/>
      <c r="R256" s="44"/>
      <c r="S256" s="37">
        <v>2.335</v>
      </c>
      <c r="T256" s="40">
        <v>34.299999999999997</v>
      </c>
      <c r="U256" s="41">
        <v>9.9</v>
      </c>
      <c r="V256" s="37">
        <v>7.5869999999999997</v>
      </c>
      <c r="W256" s="37">
        <v>1.26</v>
      </c>
      <c r="X256" s="42"/>
      <c r="Y256" s="42"/>
    </row>
    <row r="257" spans="1:25" ht="15.75" thickBot="1" x14ac:dyDescent="0.3">
      <c r="A257" s="45" t="s">
        <v>35</v>
      </c>
      <c r="B257" s="46">
        <v>34150</v>
      </c>
      <c r="C257" s="47"/>
      <c r="D257" s="48">
        <v>2.95</v>
      </c>
      <c r="E257" s="49">
        <f t="shared" si="23"/>
        <v>91.372597900000002</v>
      </c>
      <c r="F257" s="50">
        <v>39.979999999999997</v>
      </c>
      <c r="G257" s="51">
        <f t="shared" si="24"/>
        <v>559.98786599999994</v>
      </c>
      <c r="H257" s="52">
        <v>0.31</v>
      </c>
      <c r="I257" s="53">
        <f t="shared" si="25"/>
        <v>4.3420769999999997</v>
      </c>
      <c r="J257" s="50">
        <v>75.180000000000007</v>
      </c>
      <c r="K257" s="51">
        <f t="shared" si="28"/>
        <v>2111.4678900000004</v>
      </c>
      <c r="L257" s="48">
        <v>3.05</v>
      </c>
      <c r="M257" s="49">
        <f t="shared" si="26"/>
        <v>94.469974100000002</v>
      </c>
      <c r="N257" s="50">
        <v>44.25</v>
      </c>
      <c r="O257" s="51">
        <f t="shared" si="27"/>
        <v>619.79647499999999</v>
      </c>
      <c r="P257" s="54">
        <v>0.68700000000000006</v>
      </c>
      <c r="Q257" s="55"/>
      <c r="R257" s="56"/>
      <c r="S257" s="54">
        <v>2.34</v>
      </c>
      <c r="T257" s="57">
        <v>34.317</v>
      </c>
      <c r="U257" s="58">
        <v>9.8000000000000007</v>
      </c>
      <c r="V257" s="54">
        <v>7.5709999999999997</v>
      </c>
      <c r="W257" s="54">
        <v>1.21</v>
      </c>
      <c r="X257" s="59"/>
      <c r="Y257" s="59"/>
    </row>
    <row r="258" spans="1:25" x14ac:dyDescent="0.25">
      <c r="A258" s="28" t="s">
        <v>35</v>
      </c>
      <c r="B258" s="29">
        <v>34156</v>
      </c>
      <c r="C258" s="30"/>
      <c r="D258" s="31">
        <v>3.06</v>
      </c>
      <c r="E258" s="32">
        <f t="shared" si="23"/>
        <v>94.779711720000009</v>
      </c>
      <c r="F258" s="33">
        <v>41.6</v>
      </c>
      <c r="G258" s="34">
        <f t="shared" si="24"/>
        <v>582.67872</v>
      </c>
      <c r="H258" s="35">
        <v>0.25</v>
      </c>
      <c r="I258" s="36">
        <f t="shared" si="25"/>
        <v>3.5016750000000001</v>
      </c>
      <c r="J258" s="33">
        <v>80.510000000000005</v>
      </c>
      <c r="K258" s="34">
        <f t="shared" si="28"/>
        <v>2261.1636050000002</v>
      </c>
      <c r="L258" s="31">
        <v>3.11</v>
      </c>
      <c r="M258" s="32">
        <f t="shared" si="26"/>
        <v>96.328399820000001</v>
      </c>
      <c r="N258" s="33">
        <v>45.88</v>
      </c>
      <c r="O258" s="34">
        <f t="shared" si="27"/>
        <v>642.62739600000009</v>
      </c>
      <c r="P258" s="37">
        <v>0.65</v>
      </c>
      <c r="Q258" s="38"/>
      <c r="R258" s="44"/>
      <c r="S258" s="37">
        <v>2.3740000000000001</v>
      </c>
      <c r="T258" s="40">
        <v>34.372</v>
      </c>
      <c r="U258" s="41">
        <v>8.4</v>
      </c>
      <c r="V258" s="37">
        <v>7.5819999999999999</v>
      </c>
      <c r="W258" s="37">
        <v>1.1499999999999999</v>
      </c>
      <c r="X258" s="42"/>
      <c r="Y258" s="42"/>
    </row>
    <row r="259" spans="1:25" x14ac:dyDescent="0.25">
      <c r="A259" s="28" t="s">
        <v>35</v>
      </c>
      <c r="B259" s="29">
        <v>34162</v>
      </c>
      <c r="C259" s="30"/>
      <c r="D259" s="31">
        <v>3.1</v>
      </c>
      <c r="E259" s="32">
        <f t="shared" ref="E259:E322" si="29">D259*30.973762</f>
        <v>96.018662200000009</v>
      </c>
      <c r="F259" s="33">
        <v>41.55</v>
      </c>
      <c r="G259" s="34">
        <f t="shared" ref="G259:G322" si="30">F259*14.0067</f>
        <v>581.978385</v>
      </c>
      <c r="H259" s="35">
        <v>0.37</v>
      </c>
      <c r="I259" s="36">
        <f t="shared" ref="I259:I322" si="31">H259*14.0067</f>
        <v>5.1824789999999998</v>
      </c>
      <c r="J259" s="33">
        <v>82.01</v>
      </c>
      <c r="K259" s="34">
        <f t="shared" si="28"/>
        <v>2303.2918549999999</v>
      </c>
      <c r="L259" s="31">
        <v>3.12</v>
      </c>
      <c r="M259" s="32">
        <f t="shared" ref="M259:M322" si="32">L259*30.973762</f>
        <v>96.638137440000008</v>
      </c>
      <c r="N259" s="33">
        <v>46.11</v>
      </c>
      <c r="O259" s="34">
        <f t="shared" ref="O259:O322" si="33">N259*14.0067</f>
        <v>645.84893699999998</v>
      </c>
      <c r="P259" s="37">
        <v>0.71</v>
      </c>
      <c r="Q259" s="38"/>
      <c r="R259" s="44"/>
      <c r="S259" s="37">
        <v>2.3719999999999999</v>
      </c>
      <c r="T259" s="40">
        <v>34.380000000000003</v>
      </c>
      <c r="U259" s="41">
        <v>8.3000000000000007</v>
      </c>
      <c r="V259" s="37">
        <v>7.5789999999999997</v>
      </c>
      <c r="W259" s="37">
        <v>1.1299999999999999</v>
      </c>
      <c r="X259" s="42"/>
      <c r="Y259" s="42"/>
    </row>
    <row r="260" spans="1:25" x14ac:dyDescent="0.25">
      <c r="A260" s="28" t="s">
        <v>35</v>
      </c>
      <c r="B260" s="29">
        <v>34169</v>
      </c>
      <c r="C260" s="30"/>
      <c r="D260" s="31">
        <v>3.04</v>
      </c>
      <c r="E260" s="32">
        <f t="shared" si="29"/>
        <v>94.160236480000009</v>
      </c>
      <c r="F260" s="33">
        <v>41.23</v>
      </c>
      <c r="G260" s="34">
        <f t="shared" si="30"/>
        <v>577.49624099999994</v>
      </c>
      <c r="H260" s="35">
        <v>0.14000000000000001</v>
      </c>
      <c r="I260" s="36">
        <f t="shared" si="31"/>
        <v>1.9609380000000003</v>
      </c>
      <c r="J260" s="33">
        <v>80.84</v>
      </c>
      <c r="K260" s="34">
        <f t="shared" si="28"/>
        <v>2270.4318200000002</v>
      </c>
      <c r="L260" s="31">
        <v>3.1</v>
      </c>
      <c r="M260" s="32">
        <f t="shared" si="32"/>
        <v>96.018662200000009</v>
      </c>
      <c r="N260" s="33">
        <v>43.89</v>
      </c>
      <c r="O260" s="34">
        <f t="shared" si="33"/>
        <v>614.75406299999997</v>
      </c>
      <c r="P260" s="37">
        <v>0.65</v>
      </c>
      <c r="Q260" s="38"/>
      <c r="R260" s="44"/>
      <c r="S260" s="37">
        <v>2.3719999999999999</v>
      </c>
      <c r="T260" s="40">
        <v>34.362000000000002</v>
      </c>
      <c r="U260" s="41">
        <v>8.4</v>
      </c>
      <c r="V260" s="37">
        <v>7.6</v>
      </c>
      <c r="W260" s="37">
        <v>1.1599999999999999</v>
      </c>
      <c r="X260" s="42"/>
      <c r="Y260" s="42"/>
    </row>
    <row r="261" spans="1:25" x14ac:dyDescent="0.25">
      <c r="A261" s="28" t="s">
        <v>35</v>
      </c>
      <c r="B261" s="29">
        <v>34180</v>
      </c>
      <c r="C261" s="30"/>
      <c r="D261" s="31">
        <v>2.94</v>
      </c>
      <c r="E261" s="32">
        <f t="shared" si="29"/>
        <v>91.062860279999995</v>
      </c>
      <c r="F261" s="33">
        <v>39.159999999999997</v>
      </c>
      <c r="G261" s="34">
        <f t="shared" si="30"/>
        <v>548.50237199999992</v>
      </c>
      <c r="H261" s="35">
        <v>0.19</v>
      </c>
      <c r="I261" s="36">
        <f t="shared" si="31"/>
        <v>2.661273</v>
      </c>
      <c r="J261" s="33">
        <v>71.5</v>
      </c>
      <c r="K261" s="34">
        <f t="shared" si="28"/>
        <v>2008.1132499999999</v>
      </c>
      <c r="L261" s="31">
        <v>3.02</v>
      </c>
      <c r="M261" s="32">
        <f t="shared" si="32"/>
        <v>93.540761240000009</v>
      </c>
      <c r="N261" s="33">
        <v>41.55</v>
      </c>
      <c r="O261" s="34">
        <f t="shared" si="33"/>
        <v>581.978385</v>
      </c>
      <c r="P261" s="37">
        <v>0.7</v>
      </c>
      <c r="Q261" s="38"/>
      <c r="R261" s="44"/>
      <c r="S261" s="37">
        <v>2.359</v>
      </c>
      <c r="T261" s="40">
        <v>34.305</v>
      </c>
      <c r="U261" s="41">
        <v>9.6</v>
      </c>
      <c r="V261" s="37">
        <v>7.5659999999999998</v>
      </c>
      <c r="W261" s="37">
        <v>1.23</v>
      </c>
      <c r="X261" s="42"/>
      <c r="Y261" s="42"/>
    </row>
    <row r="262" spans="1:25" x14ac:dyDescent="0.25">
      <c r="A262" s="28" t="s">
        <v>35</v>
      </c>
      <c r="B262" s="29">
        <v>34185</v>
      </c>
      <c r="C262" s="30"/>
      <c r="D262" s="31">
        <v>3.01</v>
      </c>
      <c r="E262" s="32">
        <f t="shared" si="29"/>
        <v>93.231023620000002</v>
      </c>
      <c r="F262" s="33">
        <v>41.37</v>
      </c>
      <c r="G262" s="34">
        <f t="shared" si="30"/>
        <v>579.457179</v>
      </c>
      <c r="H262" s="35">
        <v>0.21</v>
      </c>
      <c r="I262" s="36">
        <f t="shared" si="31"/>
        <v>2.9414069999999999</v>
      </c>
      <c r="J262" s="33">
        <v>81.790000000000006</v>
      </c>
      <c r="K262" s="34">
        <f t="shared" si="28"/>
        <v>2297.1130450000001</v>
      </c>
      <c r="L262" s="31">
        <v>3.07</v>
      </c>
      <c r="M262" s="32">
        <f t="shared" si="32"/>
        <v>95.089449340000002</v>
      </c>
      <c r="N262" s="33">
        <v>43.35</v>
      </c>
      <c r="O262" s="34">
        <f t="shared" si="33"/>
        <v>607.19044500000007</v>
      </c>
      <c r="P262" s="37">
        <v>0.71</v>
      </c>
      <c r="Q262" s="38"/>
      <c r="R262" s="44"/>
      <c r="S262" s="37">
        <v>2.3919999999999999</v>
      </c>
      <c r="T262" s="40">
        <v>34.387999999999998</v>
      </c>
      <c r="U262" s="41">
        <v>8.8000000000000007</v>
      </c>
      <c r="V262" s="37">
        <v>7.5549999999999997</v>
      </c>
      <c r="W262" s="37">
        <v>1.1299999999999999</v>
      </c>
      <c r="X262" s="42"/>
      <c r="Y262" s="42"/>
    </row>
    <row r="263" spans="1:25" x14ac:dyDescent="0.25">
      <c r="A263" s="28" t="s">
        <v>35</v>
      </c>
      <c r="B263" s="29">
        <v>34191</v>
      </c>
      <c r="C263" s="30"/>
      <c r="D263" s="31">
        <v>2.91</v>
      </c>
      <c r="E263" s="32">
        <f t="shared" si="29"/>
        <v>90.133647420000003</v>
      </c>
      <c r="F263" s="33">
        <v>41.96</v>
      </c>
      <c r="G263" s="34">
        <f t="shared" si="30"/>
        <v>587.72113200000001</v>
      </c>
      <c r="H263" s="35">
        <v>0.18</v>
      </c>
      <c r="I263" s="36">
        <f t="shared" si="31"/>
        <v>2.5212059999999998</v>
      </c>
      <c r="J263" s="33">
        <v>84.08</v>
      </c>
      <c r="K263" s="34">
        <f t="shared" si="28"/>
        <v>2361.42884</v>
      </c>
      <c r="L263" s="31">
        <v>3.14</v>
      </c>
      <c r="M263" s="32">
        <f t="shared" si="32"/>
        <v>97.257612680000008</v>
      </c>
      <c r="N263" s="33">
        <v>43.6</v>
      </c>
      <c r="O263" s="34">
        <f t="shared" si="33"/>
        <v>610.69212000000005</v>
      </c>
      <c r="P263" s="37">
        <v>0.71</v>
      </c>
      <c r="Q263" s="38"/>
      <c r="R263" s="44"/>
      <c r="S263" s="37">
        <v>2.3969999999999998</v>
      </c>
      <c r="T263" s="40">
        <v>34.409999999999997</v>
      </c>
      <c r="U263" s="41">
        <v>8.1</v>
      </c>
      <c r="V263" s="37">
        <v>7.5629999999999997</v>
      </c>
      <c r="W263" s="37">
        <v>1.1200000000000001</v>
      </c>
      <c r="X263" s="42"/>
      <c r="Y263" s="42"/>
    </row>
    <row r="264" spans="1:25" x14ac:dyDescent="0.25">
      <c r="A264" s="28" t="s">
        <v>35</v>
      </c>
      <c r="B264" s="29">
        <v>34199</v>
      </c>
      <c r="C264" s="30"/>
      <c r="D264" s="31">
        <v>3.04</v>
      </c>
      <c r="E264" s="32">
        <f t="shared" si="29"/>
        <v>94.160236480000009</v>
      </c>
      <c r="F264" s="33">
        <v>40.94</v>
      </c>
      <c r="G264" s="34">
        <f t="shared" si="30"/>
        <v>573.43429800000001</v>
      </c>
      <c r="H264" s="35">
        <v>0.31</v>
      </c>
      <c r="I264" s="36">
        <f t="shared" si="31"/>
        <v>4.3420769999999997</v>
      </c>
      <c r="J264" s="33">
        <v>71.290000000000006</v>
      </c>
      <c r="K264" s="34">
        <f t="shared" si="28"/>
        <v>2002.2152950000002</v>
      </c>
      <c r="L264" s="31">
        <v>3.06</v>
      </c>
      <c r="M264" s="32">
        <f t="shared" si="32"/>
        <v>94.779711720000009</v>
      </c>
      <c r="N264" s="33">
        <v>42.48</v>
      </c>
      <c r="O264" s="34">
        <f t="shared" si="33"/>
        <v>595.00461599999994</v>
      </c>
      <c r="P264" s="37">
        <v>0.7</v>
      </c>
      <c r="Q264" s="38"/>
      <c r="R264" s="44"/>
      <c r="S264" s="37">
        <v>2.3879999999999999</v>
      </c>
      <c r="T264" s="40">
        <v>34.375999999999998</v>
      </c>
      <c r="U264" s="41">
        <v>8.6</v>
      </c>
      <c r="V264" s="37">
        <v>7.5609999999999999</v>
      </c>
      <c r="W264" s="37">
        <v>1.06</v>
      </c>
      <c r="X264" s="42"/>
      <c r="Y264" s="42"/>
    </row>
    <row r="265" spans="1:25" x14ac:dyDescent="0.25">
      <c r="A265" s="28" t="s">
        <v>35</v>
      </c>
      <c r="B265" s="29">
        <v>34206</v>
      </c>
      <c r="C265" s="30"/>
      <c r="D265" s="31">
        <v>3.06</v>
      </c>
      <c r="E265" s="32">
        <f t="shared" si="29"/>
        <v>94.779711720000009</v>
      </c>
      <c r="F265" s="33">
        <v>41.51</v>
      </c>
      <c r="G265" s="34">
        <f t="shared" si="30"/>
        <v>581.41811699999994</v>
      </c>
      <c r="H265" s="35">
        <v>0.19</v>
      </c>
      <c r="I265" s="36">
        <f t="shared" si="31"/>
        <v>2.661273</v>
      </c>
      <c r="J265" s="33">
        <v>82.52</v>
      </c>
      <c r="K265" s="34">
        <f t="shared" si="28"/>
        <v>2317.61546</v>
      </c>
      <c r="L265" s="31">
        <v>3.1</v>
      </c>
      <c r="M265" s="32">
        <f t="shared" si="32"/>
        <v>96.018662200000009</v>
      </c>
      <c r="N265" s="33">
        <v>46.69</v>
      </c>
      <c r="O265" s="34">
        <f t="shared" si="33"/>
        <v>653.97282299999995</v>
      </c>
      <c r="P265" s="37">
        <v>0.72</v>
      </c>
      <c r="Q265" s="38"/>
      <c r="R265" s="44"/>
      <c r="S265" s="37">
        <v>2.3919999999999999</v>
      </c>
      <c r="T265" s="40">
        <v>34.395000000000003</v>
      </c>
      <c r="U265" s="41">
        <v>9.1</v>
      </c>
      <c r="V265" s="37">
        <v>7.577</v>
      </c>
      <c r="W265" s="37">
        <v>1.1599999999999999</v>
      </c>
      <c r="X265" s="42"/>
      <c r="Y265" s="42"/>
    </row>
    <row r="266" spans="1:25" x14ac:dyDescent="0.25">
      <c r="A266" s="28" t="s">
        <v>35</v>
      </c>
      <c r="B266" s="29">
        <v>34214</v>
      </c>
      <c r="C266" s="30"/>
      <c r="D266" s="31">
        <v>3.05</v>
      </c>
      <c r="E266" s="32">
        <f t="shared" si="29"/>
        <v>94.469974100000002</v>
      </c>
      <c r="F266" s="33">
        <v>40.950000000000003</v>
      </c>
      <c r="G266" s="34">
        <f t="shared" si="30"/>
        <v>573.57436500000006</v>
      </c>
      <c r="H266" s="35">
        <v>0.28000000000000003</v>
      </c>
      <c r="I266" s="36">
        <f t="shared" si="31"/>
        <v>3.9218760000000006</v>
      </c>
      <c r="J266" s="33">
        <v>79.430000000000007</v>
      </c>
      <c r="K266" s="34">
        <f t="shared" si="28"/>
        <v>2230.8312650000003</v>
      </c>
      <c r="L266" s="31">
        <v>3.2</v>
      </c>
      <c r="M266" s="32">
        <f t="shared" si="32"/>
        <v>99.116038400000008</v>
      </c>
      <c r="N266" s="33">
        <v>49.18</v>
      </c>
      <c r="O266" s="34">
        <f t="shared" si="33"/>
        <v>688.84950600000002</v>
      </c>
      <c r="P266" s="37">
        <v>0.68</v>
      </c>
      <c r="Q266" s="38"/>
      <c r="R266" s="44"/>
      <c r="S266" s="37">
        <v>2.3940000000000001</v>
      </c>
      <c r="T266" s="40">
        <v>34.380000000000003</v>
      </c>
      <c r="U266" s="41">
        <v>8.5</v>
      </c>
      <c r="V266" s="37">
        <v>7.5720000000000001</v>
      </c>
      <c r="W266" s="37">
        <v>1.07</v>
      </c>
      <c r="X266" s="42"/>
      <c r="Y266" s="42"/>
    </row>
    <row r="267" spans="1:25" x14ac:dyDescent="0.25">
      <c r="A267" s="28" t="s">
        <v>35</v>
      </c>
      <c r="B267" s="29">
        <v>34221</v>
      </c>
      <c r="C267" s="30"/>
      <c r="D267" s="31">
        <v>3.04</v>
      </c>
      <c r="E267" s="32">
        <f t="shared" si="29"/>
        <v>94.160236480000009</v>
      </c>
      <c r="F267" s="33">
        <v>40.93</v>
      </c>
      <c r="G267" s="34">
        <f t="shared" si="30"/>
        <v>573.29423099999997</v>
      </c>
      <c r="H267" s="35">
        <v>0.28000000000000003</v>
      </c>
      <c r="I267" s="36">
        <f t="shared" si="31"/>
        <v>3.9218760000000006</v>
      </c>
      <c r="J267" s="33">
        <v>76.569999999999993</v>
      </c>
      <c r="K267" s="34">
        <f t="shared" si="28"/>
        <v>2150.5067349999999</v>
      </c>
      <c r="L267" s="31">
        <v>3.2</v>
      </c>
      <c r="M267" s="32">
        <f t="shared" si="32"/>
        <v>99.116038400000008</v>
      </c>
      <c r="N267" s="33">
        <v>52.59</v>
      </c>
      <c r="O267" s="34">
        <f t="shared" si="33"/>
        <v>736.6123530000001</v>
      </c>
      <c r="P267" s="37">
        <v>0.7</v>
      </c>
      <c r="Q267" s="38"/>
      <c r="R267" s="44"/>
      <c r="S267" s="37">
        <v>2.3820000000000001</v>
      </c>
      <c r="T267" s="40">
        <v>34.378999999999998</v>
      </c>
      <c r="U267" s="41">
        <v>8.6999999999999993</v>
      </c>
      <c r="V267" s="37">
        <v>7.5620000000000003</v>
      </c>
      <c r="W267" s="37">
        <v>1.1499999999999999</v>
      </c>
      <c r="X267" s="42"/>
      <c r="Y267" s="42"/>
    </row>
    <row r="268" spans="1:25" x14ac:dyDescent="0.25">
      <c r="A268" s="28" t="s">
        <v>35</v>
      </c>
      <c r="B268" s="29">
        <v>34226</v>
      </c>
      <c r="C268" s="30"/>
      <c r="D268" s="31">
        <v>3.02</v>
      </c>
      <c r="E268" s="32">
        <f t="shared" si="29"/>
        <v>93.540761240000009</v>
      </c>
      <c r="F268" s="33">
        <v>40.76</v>
      </c>
      <c r="G268" s="34">
        <f t="shared" si="30"/>
        <v>570.91309200000001</v>
      </c>
      <c r="H268" s="35">
        <v>0.16</v>
      </c>
      <c r="I268" s="36">
        <f t="shared" si="31"/>
        <v>2.241072</v>
      </c>
      <c r="J268" s="33">
        <v>76.8</v>
      </c>
      <c r="K268" s="34">
        <f t="shared" si="28"/>
        <v>2156.9663999999998</v>
      </c>
      <c r="L268" s="31">
        <v>3.14</v>
      </c>
      <c r="M268" s="32">
        <f t="shared" si="32"/>
        <v>97.257612680000008</v>
      </c>
      <c r="N268" s="33">
        <v>54.38</v>
      </c>
      <c r="O268" s="34">
        <f t="shared" si="33"/>
        <v>761.68434600000001</v>
      </c>
      <c r="P268" s="37">
        <v>0.71</v>
      </c>
      <c r="Q268" s="38"/>
      <c r="R268" s="44"/>
      <c r="S268" s="37">
        <v>2.3740000000000001</v>
      </c>
      <c r="T268" s="40">
        <v>34.363</v>
      </c>
      <c r="U268" s="41">
        <v>9</v>
      </c>
      <c r="V268" s="37">
        <v>7.5789999999999997</v>
      </c>
      <c r="W268" s="37">
        <v>1.1499999999999999</v>
      </c>
      <c r="X268" s="42"/>
      <c r="Y268" s="42"/>
    </row>
    <row r="269" spans="1:25" x14ac:dyDescent="0.25">
      <c r="A269" s="28" t="s">
        <v>35</v>
      </c>
      <c r="B269" s="29">
        <v>34233</v>
      </c>
      <c r="C269" s="30"/>
      <c r="D269" s="31">
        <v>3.1</v>
      </c>
      <c r="E269" s="32">
        <f t="shared" si="29"/>
        <v>96.018662200000009</v>
      </c>
      <c r="F269" s="33">
        <v>41.05</v>
      </c>
      <c r="G269" s="34">
        <f t="shared" si="30"/>
        <v>574.97503499999993</v>
      </c>
      <c r="H269" s="35">
        <v>0.22</v>
      </c>
      <c r="I269" s="36">
        <f t="shared" si="31"/>
        <v>3.081474</v>
      </c>
      <c r="J269" s="33">
        <v>82.35</v>
      </c>
      <c r="K269" s="34">
        <f t="shared" si="28"/>
        <v>2312.840925</v>
      </c>
      <c r="L269" s="31">
        <v>3.15</v>
      </c>
      <c r="M269" s="32">
        <f t="shared" si="32"/>
        <v>97.567350300000001</v>
      </c>
      <c r="N269" s="33">
        <v>44.59</v>
      </c>
      <c r="O269" s="34">
        <f t="shared" si="33"/>
        <v>624.55875300000002</v>
      </c>
      <c r="P269" s="37">
        <v>0.69</v>
      </c>
      <c r="Q269" s="38"/>
      <c r="R269" s="44"/>
      <c r="S269" s="37">
        <v>2.379</v>
      </c>
      <c r="T269" s="40">
        <v>34.401000000000003</v>
      </c>
      <c r="U269" s="41">
        <v>8.6</v>
      </c>
      <c r="V269" s="37">
        <v>7.5609999999999999</v>
      </c>
      <c r="W269" s="37">
        <v>1.1499999999999999</v>
      </c>
      <c r="X269" s="42"/>
      <c r="Y269" s="42"/>
    </row>
    <row r="270" spans="1:25" x14ac:dyDescent="0.25">
      <c r="A270" s="28" t="s">
        <v>35</v>
      </c>
      <c r="B270" s="29">
        <v>34240</v>
      </c>
      <c r="C270" s="30"/>
      <c r="D270" s="31">
        <v>3.03</v>
      </c>
      <c r="E270" s="32">
        <f t="shared" si="29"/>
        <v>93.850498860000002</v>
      </c>
      <c r="F270" s="33">
        <v>40.99</v>
      </c>
      <c r="G270" s="34">
        <f t="shared" si="30"/>
        <v>574.13463300000001</v>
      </c>
      <c r="H270" s="35">
        <v>0.13</v>
      </c>
      <c r="I270" s="36">
        <f t="shared" si="31"/>
        <v>1.8208710000000001</v>
      </c>
      <c r="J270" s="33">
        <v>78.28</v>
      </c>
      <c r="K270" s="34">
        <f t="shared" si="28"/>
        <v>2198.5329400000001</v>
      </c>
      <c r="L270" s="31">
        <v>3.02</v>
      </c>
      <c r="M270" s="32">
        <f t="shared" si="32"/>
        <v>93.540761240000009</v>
      </c>
      <c r="N270" s="33">
        <v>43.68</v>
      </c>
      <c r="O270" s="34">
        <f t="shared" si="33"/>
        <v>611.81265600000006</v>
      </c>
      <c r="P270" s="37">
        <v>0.67</v>
      </c>
      <c r="Q270" s="38"/>
      <c r="R270" s="44"/>
      <c r="S270" s="37">
        <v>2.3769999999999998</v>
      </c>
      <c r="T270" s="40">
        <v>34.389000000000003</v>
      </c>
      <c r="U270" s="41">
        <v>8.8000000000000007</v>
      </c>
      <c r="V270" s="37">
        <v>7.5629999999999997</v>
      </c>
      <c r="W270" s="37">
        <v>1.1299999999999999</v>
      </c>
      <c r="X270" s="42"/>
      <c r="Y270" s="42"/>
    </row>
    <row r="271" spans="1:25" x14ac:dyDescent="0.25">
      <c r="A271" s="28" t="s">
        <v>35</v>
      </c>
      <c r="B271" s="29">
        <v>34249</v>
      </c>
      <c r="C271" s="30"/>
      <c r="D271" s="31">
        <v>3.01</v>
      </c>
      <c r="E271" s="32">
        <f t="shared" si="29"/>
        <v>93.231023620000002</v>
      </c>
      <c r="F271" s="33">
        <v>41.56</v>
      </c>
      <c r="G271" s="34">
        <f t="shared" si="30"/>
        <v>582.11845200000005</v>
      </c>
      <c r="H271" s="35">
        <v>0.17</v>
      </c>
      <c r="I271" s="36">
        <f t="shared" si="31"/>
        <v>2.3811390000000001</v>
      </c>
      <c r="J271" s="33">
        <v>73.19</v>
      </c>
      <c r="K271" s="34">
        <f t="shared" si="28"/>
        <v>2055.577745</v>
      </c>
      <c r="L271" s="31">
        <v>3</v>
      </c>
      <c r="M271" s="32">
        <f t="shared" si="32"/>
        <v>92.921286000000009</v>
      </c>
      <c r="N271" s="33">
        <v>44.96</v>
      </c>
      <c r="O271" s="34">
        <f t="shared" si="33"/>
        <v>629.74123200000008</v>
      </c>
      <c r="P271" s="37">
        <v>0.626</v>
      </c>
      <c r="Q271" s="38"/>
      <c r="R271" s="44"/>
      <c r="S271" s="37">
        <v>2.3260000000000001</v>
      </c>
      <c r="T271" s="40">
        <v>34.411000000000001</v>
      </c>
      <c r="U271" s="41">
        <v>8.8000000000000007</v>
      </c>
      <c r="V271" s="37">
        <v>7.5640000000000001</v>
      </c>
      <c r="W271" s="37">
        <v>1.1499999999999999</v>
      </c>
      <c r="X271" s="42"/>
      <c r="Y271" s="42"/>
    </row>
    <row r="272" spans="1:25" x14ac:dyDescent="0.25">
      <c r="A272" s="28" t="s">
        <v>35</v>
      </c>
      <c r="B272" s="29">
        <v>34254</v>
      </c>
      <c r="C272" s="30"/>
      <c r="D272" s="31">
        <v>3.08</v>
      </c>
      <c r="E272" s="32">
        <f t="shared" si="29"/>
        <v>95.399186960000009</v>
      </c>
      <c r="F272" s="33">
        <v>41.3</v>
      </c>
      <c r="G272" s="34">
        <f t="shared" si="30"/>
        <v>578.47671000000003</v>
      </c>
      <c r="H272" s="35">
        <v>0.15</v>
      </c>
      <c r="I272" s="36">
        <f t="shared" si="31"/>
        <v>2.1010049999999998</v>
      </c>
      <c r="J272" s="33">
        <v>81.400000000000006</v>
      </c>
      <c r="K272" s="34">
        <f t="shared" si="28"/>
        <v>2286.1597000000002</v>
      </c>
      <c r="L272" s="31">
        <v>3.02</v>
      </c>
      <c r="M272" s="32">
        <f t="shared" si="32"/>
        <v>93.540761240000009</v>
      </c>
      <c r="N272" s="33">
        <v>46.28</v>
      </c>
      <c r="O272" s="34">
        <f t="shared" si="33"/>
        <v>648.23007600000005</v>
      </c>
      <c r="P272" s="37">
        <v>0.57899999999999996</v>
      </c>
      <c r="Q272" s="38"/>
      <c r="R272" s="44"/>
      <c r="S272" s="37">
        <v>2.3239999999999998</v>
      </c>
      <c r="T272" s="40">
        <v>34.402999999999999</v>
      </c>
      <c r="U272" s="41">
        <v>8.4</v>
      </c>
      <c r="V272" s="37">
        <v>7.5670000000000002</v>
      </c>
      <c r="W272" s="37">
        <v>1.1499999999999999</v>
      </c>
      <c r="X272" s="42"/>
      <c r="Y272" s="42"/>
    </row>
    <row r="273" spans="1:25" x14ac:dyDescent="0.25">
      <c r="A273" s="28" t="s">
        <v>35</v>
      </c>
      <c r="B273" s="29">
        <v>34261</v>
      </c>
      <c r="C273" s="30"/>
      <c r="D273" s="31">
        <v>3.02</v>
      </c>
      <c r="E273" s="32">
        <f t="shared" si="29"/>
        <v>93.540761240000009</v>
      </c>
      <c r="F273" s="33">
        <v>41.4</v>
      </c>
      <c r="G273" s="34">
        <f t="shared" si="30"/>
        <v>579.87738000000002</v>
      </c>
      <c r="H273" s="35">
        <v>0.11</v>
      </c>
      <c r="I273" s="36">
        <f t="shared" si="31"/>
        <v>1.540737</v>
      </c>
      <c r="J273" s="33">
        <v>81.44</v>
      </c>
      <c r="K273" s="34">
        <f t="shared" si="28"/>
        <v>2287.2831200000001</v>
      </c>
      <c r="L273" s="31">
        <v>3.07</v>
      </c>
      <c r="M273" s="32">
        <f t="shared" si="32"/>
        <v>95.089449340000002</v>
      </c>
      <c r="N273" s="33">
        <v>45.54</v>
      </c>
      <c r="O273" s="34">
        <f t="shared" si="33"/>
        <v>637.86511800000005</v>
      </c>
      <c r="P273" s="37">
        <v>0.59099999999999997</v>
      </c>
      <c r="Q273" s="38"/>
      <c r="R273" s="44"/>
      <c r="S273" s="37">
        <v>2.3260000000000001</v>
      </c>
      <c r="T273" s="40">
        <v>34.414000000000001</v>
      </c>
      <c r="U273" s="41">
        <v>8</v>
      </c>
      <c r="V273" s="37">
        <v>7.5780000000000003</v>
      </c>
      <c r="W273" s="37">
        <v>1.1399999999999999</v>
      </c>
      <c r="X273" s="42"/>
      <c r="Y273" s="42"/>
    </row>
    <row r="274" spans="1:25" x14ac:dyDescent="0.25">
      <c r="A274" s="28" t="s">
        <v>35</v>
      </c>
      <c r="B274" s="29">
        <v>34270</v>
      </c>
      <c r="C274" s="30"/>
      <c r="D274" s="31">
        <v>3.03</v>
      </c>
      <c r="E274" s="32">
        <f t="shared" si="29"/>
        <v>93.850498860000002</v>
      </c>
      <c r="F274" s="33">
        <v>40.78</v>
      </c>
      <c r="G274" s="34">
        <f t="shared" si="30"/>
        <v>571.19322599999998</v>
      </c>
      <c r="H274" s="35">
        <v>0.25</v>
      </c>
      <c r="I274" s="36">
        <f t="shared" si="31"/>
        <v>3.5016750000000001</v>
      </c>
      <c r="J274" s="33">
        <v>77.83</v>
      </c>
      <c r="K274" s="34">
        <f t="shared" si="28"/>
        <v>2185.8944649999999</v>
      </c>
      <c r="L274" s="31">
        <v>3.07</v>
      </c>
      <c r="M274" s="32">
        <f t="shared" si="32"/>
        <v>95.089449340000002</v>
      </c>
      <c r="N274" s="33">
        <v>43.33</v>
      </c>
      <c r="O274" s="34">
        <f t="shared" si="33"/>
        <v>606.91031099999998</v>
      </c>
      <c r="P274" s="37">
        <v>0.63100000000000001</v>
      </c>
      <c r="Q274" s="38"/>
      <c r="R274" s="44"/>
      <c r="S274" s="37">
        <v>2.3180000000000001</v>
      </c>
      <c r="T274" s="40">
        <v>34.372</v>
      </c>
      <c r="U274" s="41">
        <v>8</v>
      </c>
      <c r="V274" s="37">
        <v>7.5679999999999996</v>
      </c>
      <c r="W274" s="37">
        <v>1.1399999999999999</v>
      </c>
      <c r="X274" s="42"/>
      <c r="Y274" s="42"/>
    </row>
    <row r="275" spans="1:25" x14ac:dyDescent="0.25">
      <c r="A275" s="28" t="s">
        <v>35</v>
      </c>
      <c r="B275" s="29">
        <v>34275</v>
      </c>
      <c r="C275" s="30"/>
      <c r="D275" s="31">
        <v>3.09</v>
      </c>
      <c r="E275" s="32">
        <f t="shared" si="29"/>
        <v>95.708924580000001</v>
      </c>
      <c r="F275" s="33">
        <v>41.24</v>
      </c>
      <c r="G275" s="34">
        <f t="shared" si="30"/>
        <v>577.6363080000001</v>
      </c>
      <c r="H275" s="35">
        <v>0.15</v>
      </c>
      <c r="I275" s="36">
        <f t="shared" si="31"/>
        <v>2.1010049999999998</v>
      </c>
      <c r="J275" s="33">
        <v>82.37</v>
      </c>
      <c r="K275" s="34">
        <f t="shared" si="28"/>
        <v>2313.4026349999999</v>
      </c>
      <c r="L275" s="31">
        <v>3.15</v>
      </c>
      <c r="M275" s="32">
        <f t="shared" si="32"/>
        <v>97.567350300000001</v>
      </c>
      <c r="N275" s="33">
        <v>44.08</v>
      </c>
      <c r="O275" s="34">
        <f t="shared" si="33"/>
        <v>617.41533600000002</v>
      </c>
      <c r="P275" s="37">
        <v>0.622</v>
      </c>
      <c r="Q275" s="38"/>
      <c r="R275" s="44"/>
      <c r="S275" s="37">
        <v>2.3250000000000002</v>
      </c>
      <c r="T275" s="40">
        <v>34.402999999999999</v>
      </c>
      <c r="U275" s="41">
        <v>8.3000000000000007</v>
      </c>
      <c r="V275" s="37">
        <v>7.5709999999999997</v>
      </c>
      <c r="W275" s="37">
        <v>1.1299999999999999</v>
      </c>
      <c r="X275" s="42"/>
      <c r="Y275" s="42"/>
    </row>
    <row r="276" spans="1:25" x14ac:dyDescent="0.25">
      <c r="A276" s="28" t="s">
        <v>35</v>
      </c>
      <c r="B276" s="29">
        <v>34282</v>
      </c>
      <c r="C276" s="30"/>
      <c r="D276" s="31">
        <v>2.91</v>
      </c>
      <c r="E276" s="32">
        <f t="shared" si="29"/>
        <v>90.133647420000003</v>
      </c>
      <c r="F276" s="33">
        <v>40.450000000000003</v>
      </c>
      <c r="G276" s="34">
        <f t="shared" si="30"/>
        <v>566.5710150000001</v>
      </c>
      <c r="H276" s="35">
        <v>0.37</v>
      </c>
      <c r="I276" s="36">
        <f t="shared" si="31"/>
        <v>5.1824789999999998</v>
      </c>
      <c r="J276" s="33">
        <v>79.75</v>
      </c>
      <c r="K276" s="34">
        <f t="shared" si="28"/>
        <v>2239.8186249999999</v>
      </c>
      <c r="L276" s="31">
        <v>3.1</v>
      </c>
      <c r="M276" s="32">
        <f t="shared" si="32"/>
        <v>96.018662200000009</v>
      </c>
      <c r="N276" s="33">
        <v>44.77</v>
      </c>
      <c r="O276" s="34">
        <f t="shared" si="33"/>
        <v>627.07995900000003</v>
      </c>
      <c r="P276" s="37">
        <v>0.64900000000000002</v>
      </c>
      <c r="Q276" s="38"/>
      <c r="R276" s="44"/>
      <c r="S276" s="37">
        <v>2.319</v>
      </c>
      <c r="T276" s="40">
        <v>34.366999999999997</v>
      </c>
      <c r="U276" s="41">
        <v>9</v>
      </c>
      <c r="V276" s="37">
        <v>7.5750000000000002</v>
      </c>
      <c r="W276" s="37">
        <v>1.1100000000000001</v>
      </c>
      <c r="X276" s="42"/>
      <c r="Y276" s="42"/>
    </row>
    <row r="277" spans="1:25" x14ac:dyDescent="0.25">
      <c r="A277" s="28" t="s">
        <v>35</v>
      </c>
      <c r="B277" s="29">
        <v>34289</v>
      </c>
      <c r="C277" s="30"/>
      <c r="D277" s="31">
        <v>3.05</v>
      </c>
      <c r="E277" s="32">
        <f t="shared" si="29"/>
        <v>94.469974100000002</v>
      </c>
      <c r="F277" s="33">
        <v>41.5</v>
      </c>
      <c r="G277" s="34">
        <f t="shared" si="30"/>
        <v>581.27805000000001</v>
      </c>
      <c r="H277" s="35">
        <v>0.11</v>
      </c>
      <c r="I277" s="36">
        <f t="shared" si="31"/>
        <v>1.540737</v>
      </c>
      <c r="J277" s="33">
        <v>82.63</v>
      </c>
      <c r="K277" s="34">
        <f t="shared" si="28"/>
        <v>2320.7048649999997</v>
      </c>
      <c r="L277" s="31">
        <v>3.09</v>
      </c>
      <c r="M277" s="32">
        <f t="shared" si="32"/>
        <v>95.708924580000001</v>
      </c>
      <c r="N277" s="33">
        <v>44.98</v>
      </c>
      <c r="O277" s="34">
        <f t="shared" si="33"/>
        <v>630.02136599999994</v>
      </c>
      <c r="P277" s="37">
        <v>0.64</v>
      </c>
      <c r="Q277" s="38"/>
      <c r="R277" s="44"/>
      <c r="S277" s="37">
        <v>2.327</v>
      </c>
      <c r="T277" s="40">
        <v>34.402999999999999</v>
      </c>
      <c r="U277" s="41">
        <v>8.3000000000000007</v>
      </c>
      <c r="V277" s="37">
        <v>7.5839999999999996</v>
      </c>
      <c r="W277" s="37">
        <v>1.1200000000000001</v>
      </c>
      <c r="X277" s="42"/>
      <c r="Y277" s="42"/>
    </row>
    <row r="278" spans="1:25" x14ac:dyDescent="0.25">
      <c r="A278" s="28" t="s">
        <v>35</v>
      </c>
      <c r="B278" s="29">
        <v>34296</v>
      </c>
      <c r="C278" s="30"/>
      <c r="D278" s="31">
        <v>3.04</v>
      </c>
      <c r="E278" s="32">
        <f t="shared" si="29"/>
        <v>94.160236480000009</v>
      </c>
      <c r="F278" s="33">
        <v>40.49</v>
      </c>
      <c r="G278" s="34">
        <f t="shared" si="30"/>
        <v>567.13128300000005</v>
      </c>
      <c r="H278" s="35">
        <v>0.18</v>
      </c>
      <c r="I278" s="36">
        <f t="shared" si="31"/>
        <v>2.5212059999999998</v>
      </c>
      <c r="J278" s="33">
        <v>80.02</v>
      </c>
      <c r="K278" s="34">
        <f t="shared" ref="K278:K341" si="34">J278*28.0855</f>
        <v>2247.4017099999996</v>
      </c>
      <c r="L278" s="31">
        <v>3.1</v>
      </c>
      <c r="M278" s="32">
        <f t="shared" si="32"/>
        <v>96.018662200000009</v>
      </c>
      <c r="N278" s="33">
        <v>44.24</v>
      </c>
      <c r="O278" s="34">
        <f t="shared" si="33"/>
        <v>619.65640800000006</v>
      </c>
      <c r="P278" s="37">
        <v>0.66900000000000004</v>
      </c>
      <c r="Q278" s="38"/>
      <c r="R278" s="44"/>
      <c r="S278" s="37">
        <v>2.3220000000000001</v>
      </c>
      <c r="T278" s="40">
        <v>34.387999999999998</v>
      </c>
      <c r="U278" s="41">
        <v>15.3</v>
      </c>
      <c r="V278" s="37">
        <v>7.5629999999999997</v>
      </c>
      <c r="W278" s="37">
        <v>1.03</v>
      </c>
      <c r="X278" s="42"/>
      <c r="Y278" s="42"/>
    </row>
    <row r="279" spans="1:25" x14ac:dyDescent="0.25">
      <c r="A279" s="28" t="s">
        <v>35</v>
      </c>
      <c r="B279" s="29">
        <v>34304</v>
      </c>
      <c r="C279" s="30"/>
      <c r="D279" s="31">
        <v>3.03</v>
      </c>
      <c r="E279" s="32">
        <f t="shared" si="29"/>
        <v>93.850498860000002</v>
      </c>
      <c r="F279" s="33">
        <v>41.14</v>
      </c>
      <c r="G279" s="34">
        <f t="shared" si="30"/>
        <v>576.23563799999999</v>
      </c>
      <c r="H279" s="35">
        <v>0.09</v>
      </c>
      <c r="I279" s="36">
        <f t="shared" si="31"/>
        <v>1.2606029999999999</v>
      </c>
      <c r="J279" s="33">
        <v>81.19</v>
      </c>
      <c r="K279" s="34">
        <f t="shared" si="34"/>
        <v>2280.2617449999998</v>
      </c>
      <c r="L279" s="31">
        <v>3.06</v>
      </c>
      <c r="M279" s="32">
        <f t="shared" si="32"/>
        <v>94.779711720000009</v>
      </c>
      <c r="N279" s="33">
        <v>43.9</v>
      </c>
      <c r="O279" s="34">
        <f t="shared" si="33"/>
        <v>614.89413000000002</v>
      </c>
      <c r="P279" s="37">
        <v>0.628</v>
      </c>
      <c r="Q279" s="38"/>
      <c r="R279" s="44"/>
      <c r="S279" s="37">
        <v>2.327</v>
      </c>
      <c r="T279" s="40">
        <v>34.393999999999998</v>
      </c>
      <c r="U279" s="41">
        <v>8.1999999999999993</v>
      </c>
      <c r="V279" s="37">
        <v>7.5780000000000003</v>
      </c>
      <c r="W279" s="37">
        <v>1.1399999999999999</v>
      </c>
      <c r="X279" s="42"/>
      <c r="Y279" s="42"/>
    </row>
    <row r="280" spans="1:25" x14ac:dyDescent="0.25">
      <c r="A280" s="28" t="s">
        <v>35</v>
      </c>
      <c r="B280" s="29">
        <v>34312</v>
      </c>
      <c r="C280" s="30"/>
      <c r="D280" s="31">
        <v>3.14</v>
      </c>
      <c r="E280" s="32">
        <f t="shared" si="29"/>
        <v>97.257612680000008</v>
      </c>
      <c r="F280" s="33">
        <v>41.01</v>
      </c>
      <c r="G280" s="34">
        <f t="shared" si="30"/>
        <v>574.41476699999998</v>
      </c>
      <c r="H280" s="35">
        <v>0.02</v>
      </c>
      <c r="I280" s="36">
        <f t="shared" si="31"/>
        <v>0.28013399999999999</v>
      </c>
      <c r="J280" s="33">
        <v>80.39</v>
      </c>
      <c r="K280" s="34">
        <f t="shared" si="34"/>
        <v>2257.793345</v>
      </c>
      <c r="L280" s="31">
        <v>3.27</v>
      </c>
      <c r="M280" s="32">
        <f t="shared" si="32"/>
        <v>101.28420174</v>
      </c>
      <c r="N280" s="33">
        <v>44.18</v>
      </c>
      <c r="O280" s="34">
        <f t="shared" si="33"/>
        <v>618.81600600000002</v>
      </c>
      <c r="P280" s="37">
        <v>0.755</v>
      </c>
      <c r="Q280" s="38"/>
      <c r="R280" s="44"/>
      <c r="S280" s="37">
        <v>2.3220000000000001</v>
      </c>
      <c r="T280" s="40">
        <v>34.386000000000003</v>
      </c>
      <c r="U280" s="41">
        <v>8.1999999999999993</v>
      </c>
      <c r="V280" s="37">
        <v>7.577</v>
      </c>
      <c r="W280" s="37">
        <v>1.0900000000000001</v>
      </c>
      <c r="X280" s="42"/>
      <c r="Y280" s="42"/>
    </row>
    <row r="281" spans="1:25" x14ac:dyDescent="0.25">
      <c r="A281" s="28" t="s">
        <v>35</v>
      </c>
      <c r="B281" s="29">
        <v>34317</v>
      </c>
      <c r="C281" s="30"/>
      <c r="D281" s="31">
        <v>3.06</v>
      </c>
      <c r="E281" s="32">
        <f t="shared" si="29"/>
        <v>94.779711720000009</v>
      </c>
      <c r="F281" s="33">
        <v>40.44</v>
      </c>
      <c r="G281" s="34">
        <f t="shared" si="30"/>
        <v>566.43094799999994</v>
      </c>
      <c r="H281" s="35">
        <v>0.01</v>
      </c>
      <c r="I281" s="36">
        <f t="shared" si="31"/>
        <v>0.140067</v>
      </c>
      <c r="J281" s="33">
        <v>78.2</v>
      </c>
      <c r="K281" s="34">
        <f t="shared" si="34"/>
        <v>2196.2861000000003</v>
      </c>
      <c r="L281" s="31">
        <v>3.15</v>
      </c>
      <c r="M281" s="32">
        <f t="shared" si="32"/>
        <v>97.567350300000001</v>
      </c>
      <c r="N281" s="33">
        <v>43.5</v>
      </c>
      <c r="O281" s="34">
        <f t="shared" si="33"/>
        <v>609.29145000000005</v>
      </c>
      <c r="P281" s="37">
        <v>0.746</v>
      </c>
      <c r="Q281" s="38"/>
      <c r="R281" s="44"/>
      <c r="S281" s="37">
        <v>2.3140000000000001</v>
      </c>
      <c r="T281" s="40">
        <v>34.377000000000002</v>
      </c>
      <c r="U281" s="41">
        <v>8.8000000000000007</v>
      </c>
      <c r="V281" s="37">
        <v>7.5890000000000004</v>
      </c>
      <c r="W281" s="37">
        <v>1.1100000000000001</v>
      </c>
      <c r="X281" s="42"/>
      <c r="Y281" s="42"/>
    </row>
    <row r="282" spans="1:25" x14ac:dyDescent="0.25">
      <c r="A282" s="28" t="s">
        <v>35</v>
      </c>
      <c r="B282" s="29">
        <v>34323</v>
      </c>
      <c r="C282" s="30"/>
      <c r="D282" s="31">
        <v>3</v>
      </c>
      <c r="E282" s="32">
        <f t="shared" si="29"/>
        <v>92.921286000000009</v>
      </c>
      <c r="F282" s="33">
        <v>40.83</v>
      </c>
      <c r="G282" s="34">
        <f t="shared" si="30"/>
        <v>571.89356099999998</v>
      </c>
      <c r="H282" s="35">
        <v>0.16</v>
      </c>
      <c r="I282" s="36">
        <f t="shared" si="31"/>
        <v>2.241072</v>
      </c>
      <c r="J282" s="33">
        <v>83.34</v>
      </c>
      <c r="K282" s="34">
        <f t="shared" si="34"/>
        <v>2340.6455700000001</v>
      </c>
      <c r="L282" s="31">
        <v>3.1</v>
      </c>
      <c r="M282" s="32">
        <f t="shared" si="32"/>
        <v>96.018662200000009</v>
      </c>
      <c r="N282" s="33">
        <v>44.34</v>
      </c>
      <c r="O282" s="34">
        <f t="shared" si="33"/>
        <v>621.05707800000005</v>
      </c>
      <c r="P282" s="37">
        <v>0.64700000000000002</v>
      </c>
      <c r="Q282" s="38"/>
      <c r="R282" s="44"/>
      <c r="S282" s="37">
        <v>2.3260000000000001</v>
      </c>
      <c r="T282" s="40">
        <v>34.398000000000003</v>
      </c>
      <c r="U282" s="41">
        <v>8.6999999999999993</v>
      </c>
      <c r="V282" s="37">
        <v>7.5789999999999997</v>
      </c>
      <c r="W282" s="37">
        <v>1.21</v>
      </c>
      <c r="X282" s="42"/>
      <c r="Y282" s="42"/>
    </row>
    <row r="283" spans="1:25" x14ac:dyDescent="0.25">
      <c r="A283" s="28" t="s">
        <v>35</v>
      </c>
      <c r="B283" s="29">
        <v>34331</v>
      </c>
      <c r="C283" s="30"/>
      <c r="D283" s="31">
        <v>3.05</v>
      </c>
      <c r="E283" s="32">
        <f t="shared" si="29"/>
        <v>94.469974100000002</v>
      </c>
      <c r="F283" s="33">
        <v>41.22</v>
      </c>
      <c r="G283" s="34">
        <f t="shared" si="30"/>
        <v>577.35617400000001</v>
      </c>
      <c r="H283" s="35">
        <v>0.33</v>
      </c>
      <c r="I283" s="36">
        <f t="shared" si="31"/>
        <v>4.6222110000000001</v>
      </c>
      <c r="J283" s="33">
        <v>83.9</v>
      </c>
      <c r="K283" s="34">
        <f t="shared" si="34"/>
        <v>2356.37345</v>
      </c>
      <c r="L283" s="31">
        <v>3.11</v>
      </c>
      <c r="M283" s="32">
        <f t="shared" si="32"/>
        <v>96.328399820000001</v>
      </c>
      <c r="N283" s="33">
        <v>46.03</v>
      </c>
      <c r="O283" s="34">
        <f t="shared" si="33"/>
        <v>644.72840100000008</v>
      </c>
      <c r="P283" s="37">
        <v>0.7</v>
      </c>
      <c r="Q283" s="38"/>
      <c r="R283" s="44"/>
      <c r="S283" s="37">
        <v>2.3290000000000002</v>
      </c>
      <c r="T283" s="40">
        <v>34.401000000000003</v>
      </c>
      <c r="U283" s="41">
        <v>7.1</v>
      </c>
      <c r="V283" s="37">
        <v>7.5919999999999996</v>
      </c>
      <c r="W283" s="37">
        <v>1.17</v>
      </c>
      <c r="X283" s="42"/>
      <c r="Y283" s="42"/>
    </row>
    <row r="284" spans="1:25" x14ac:dyDescent="0.25">
      <c r="A284" s="28" t="s">
        <v>35</v>
      </c>
      <c r="B284" s="29">
        <v>34340</v>
      </c>
      <c r="C284" s="30"/>
      <c r="D284" s="31">
        <v>3.09</v>
      </c>
      <c r="E284" s="32">
        <f t="shared" si="29"/>
        <v>95.708924580000001</v>
      </c>
      <c r="F284" s="33">
        <v>41.37</v>
      </c>
      <c r="G284" s="34">
        <f t="shared" si="30"/>
        <v>579.457179</v>
      </c>
      <c r="H284" s="35">
        <v>0.35</v>
      </c>
      <c r="I284" s="36">
        <f t="shared" si="31"/>
        <v>4.9023449999999995</v>
      </c>
      <c r="J284" s="33">
        <v>84.19</v>
      </c>
      <c r="K284" s="34">
        <f t="shared" si="34"/>
        <v>2364.5182449999998</v>
      </c>
      <c r="L284" s="31">
        <v>3.14</v>
      </c>
      <c r="M284" s="32">
        <f t="shared" si="32"/>
        <v>97.257612680000008</v>
      </c>
      <c r="N284" s="33">
        <v>44.48</v>
      </c>
      <c r="O284" s="34">
        <f t="shared" si="33"/>
        <v>623.01801599999999</v>
      </c>
      <c r="P284" s="37">
        <v>0.81</v>
      </c>
      <c r="Q284" s="38"/>
      <c r="R284" s="44"/>
      <c r="S284" s="37">
        <v>2.3690000000000002</v>
      </c>
      <c r="T284" s="40">
        <v>34.399000000000001</v>
      </c>
      <c r="U284" s="41">
        <v>8.4</v>
      </c>
      <c r="V284" s="37">
        <v>7.5789999999999997</v>
      </c>
      <c r="W284" s="37">
        <v>1.21</v>
      </c>
      <c r="X284" s="42"/>
      <c r="Y284" s="42"/>
    </row>
    <row r="285" spans="1:25" x14ac:dyDescent="0.25">
      <c r="A285" s="28" t="s">
        <v>35</v>
      </c>
      <c r="B285" s="29">
        <v>34346</v>
      </c>
      <c r="C285" s="30"/>
      <c r="D285" s="31">
        <v>3.12</v>
      </c>
      <c r="E285" s="32">
        <f t="shared" si="29"/>
        <v>96.638137440000008</v>
      </c>
      <c r="F285" s="33">
        <v>41.34</v>
      </c>
      <c r="G285" s="34">
        <f t="shared" si="30"/>
        <v>579.03697800000009</v>
      </c>
      <c r="H285" s="35">
        <v>0.14000000000000001</v>
      </c>
      <c r="I285" s="36">
        <f t="shared" si="31"/>
        <v>1.9609380000000003</v>
      </c>
      <c r="J285" s="33">
        <v>85.04</v>
      </c>
      <c r="K285" s="34">
        <f t="shared" si="34"/>
        <v>2388.3909200000003</v>
      </c>
      <c r="L285" s="31">
        <v>3.02</v>
      </c>
      <c r="M285" s="32">
        <f t="shared" si="32"/>
        <v>93.540761240000009</v>
      </c>
      <c r="N285" s="33">
        <v>44.41</v>
      </c>
      <c r="O285" s="34">
        <f t="shared" si="33"/>
        <v>622.03754700000002</v>
      </c>
      <c r="P285" s="37">
        <v>0.79</v>
      </c>
      <c r="Q285" s="38"/>
      <c r="R285" s="44"/>
      <c r="S285" s="37">
        <v>2.3679999999999999</v>
      </c>
      <c r="T285" s="40">
        <v>34.399000000000001</v>
      </c>
      <c r="U285" s="41">
        <v>8.5</v>
      </c>
      <c r="V285" s="37">
        <v>7.593</v>
      </c>
      <c r="W285" s="37">
        <v>1.25</v>
      </c>
      <c r="X285" s="42"/>
      <c r="Y285" s="42"/>
    </row>
    <row r="286" spans="1:25" x14ac:dyDescent="0.25">
      <c r="A286" s="28" t="s">
        <v>35</v>
      </c>
      <c r="B286" s="29">
        <v>34352</v>
      </c>
      <c r="C286" s="30"/>
      <c r="D286" s="31">
        <v>3.08</v>
      </c>
      <c r="E286" s="32">
        <f t="shared" si="29"/>
        <v>95.399186960000009</v>
      </c>
      <c r="F286" s="33">
        <v>10.68</v>
      </c>
      <c r="G286" s="34">
        <f t="shared" si="30"/>
        <v>149.591556</v>
      </c>
      <c r="H286" s="35">
        <v>0.05</v>
      </c>
      <c r="I286" s="36">
        <f t="shared" si="31"/>
        <v>0.70033500000000004</v>
      </c>
      <c r="J286" s="33">
        <v>80.599999999999994</v>
      </c>
      <c r="K286" s="34">
        <f t="shared" si="34"/>
        <v>2263.6913</v>
      </c>
      <c r="L286" s="31">
        <v>3.12</v>
      </c>
      <c r="M286" s="32">
        <f t="shared" si="32"/>
        <v>96.638137440000008</v>
      </c>
      <c r="N286" s="33">
        <v>44.22</v>
      </c>
      <c r="O286" s="34">
        <f t="shared" si="33"/>
        <v>619.37627399999997</v>
      </c>
      <c r="P286" s="37">
        <v>0.85</v>
      </c>
      <c r="Q286" s="38"/>
      <c r="R286" s="44"/>
      <c r="S286" s="37">
        <v>2.3650000000000002</v>
      </c>
      <c r="T286" s="40">
        <v>34.369999999999997</v>
      </c>
      <c r="U286" s="41">
        <v>7.8</v>
      </c>
      <c r="V286" s="37">
        <v>7.5880000000000001</v>
      </c>
      <c r="W286" s="37">
        <v>1.17</v>
      </c>
      <c r="X286" s="42"/>
      <c r="Y286" s="42"/>
    </row>
    <row r="287" spans="1:25" x14ac:dyDescent="0.25">
      <c r="A287" s="28" t="s">
        <v>35</v>
      </c>
      <c r="B287" s="29">
        <v>34360</v>
      </c>
      <c r="C287" s="30"/>
      <c r="D287" s="31">
        <v>2.98</v>
      </c>
      <c r="E287" s="32">
        <f t="shared" si="29"/>
        <v>92.301810759999995</v>
      </c>
      <c r="F287" s="33">
        <v>41.04</v>
      </c>
      <c r="G287" s="34">
        <f t="shared" si="30"/>
        <v>574.834968</v>
      </c>
      <c r="H287" s="35">
        <v>0.04</v>
      </c>
      <c r="I287" s="36">
        <f t="shared" si="31"/>
        <v>0.56026799999999999</v>
      </c>
      <c r="J287" s="33">
        <v>83.48</v>
      </c>
      <c r="K287" s="34">
        <f t="shared" si="34"/>
        <v>2344.5775400000002</v>
      </c>
      <c r="L287" s="31">
        <v>3.13</v>
      </c>
      <c r="M287" s="32">
        <f t="shared" si="32"/>
        <v>96.947875060000001</v>
      </c>
      <c r="N287" s="33">
        <v>45.78</v>
      </c>
      <c r="O287" s="34">
        <f t="shared" si="33"/>
        <v>641.22672599999999</v>
      </c>
      <c r="P287" s="37">
        <v>0.74</v>
      </c>
      <c r="Q287" s="38"/>
      <c r="R287" s="44"/>
      <c r="S287" s="37">
        <v>2.37</v>
      </c>
      <c r="T287" s="40">
        <v>34.396000000000001</v>
      </c>
      <c r="U287" s="41">
        <v>7.5</v>
      </c>
      <c r="V287" s="37">
        <v>7.5750000000000002</v>
      </c>
      <c r="W287" s="37">
        <v>1.1599999999999999</v>
      </c>
      <c r="X287" s="42"/>
      <c r="Y287" s="42"/>
    </row>
    <row r="288" spans="1:25" x14ac:dyDescent="0.25">
      <c r="A288" s="28" t="s">
        <v>35</v>
      </c>
      <c r="B288" s="29">
        <v>34367</v>
      </c>
      <c r="C288" s="30"/>
      <c r="D288" s="31">
        <v>3.07</v>
      </c>
      <c r="E288" s="32">
        <f t="shared" si="29"/>
        <v>95.089449340000002</v>
      </c>
      <c r="F288" s="33">
        <v>41.04</v>
      </c>
      <c r="G288" s="34">
        <f t="shared" si="30"/>
        <v>574.834968</v>
      </c>
      <c r="H288" s="35">
        <v>0.12</v>
      </c>
      <c r="I288" s="36">
        <f t="shared" si="31"/>
        <v>1.680804</v>
      </c>
      <c r="J288" s="33">
        <v>86</v>
      </c>
      <c r="K288" s="34">
        <f t="shared" si="34"/>
        <v>2415.3530000000001</v>
      </c>
      <c r="L288" s="31">
        <v>3.08</v>
      </c>
      <c r="M288" s="32">
        <f t="shared" si="32"/>
        <v>95.399186960000009</v>
      </c>
      <c r="N288" s="33">
        <v>48</v>
      </c>
      <c r="O288" s="34">
        <f t="shared" si="33"/>
        <v>672.32159999999999</v>
      </c>
      <c r="P288" s="37">
        <v>0.65</v>
      </c>
      <c r="Q288" s="38"/>
      <c r="R288" s="44"/>
      <c r="S288" s="37">
        <v>2.3730000000000002</v>
      </c>
      <c r="T288" s="40">
        <v>34.4</v>
      </c>
      <c r="U288" s="41">
        <v>7.9</v>
      </c>
      <c r="V288" s="37">
        <v>7.5970000000000004</v>
      </c>
      <c r="W288" s="37">
        <v>1.22</v>
      </c>
      <c r="X288" s="42"/>
      <c r="Y288" s="42"/>
    </row>
    <row r="289" spans="1:25" x14ac:dyDescent="0.25">
      <c r="A289" s="28" t="s">
        <v>35</v>
      </c>
      <c r="B289" s="29">
        <v>34374</v>
      </c>
      <c r="C289" s="30"/>
      <c r="D289" s="31">
        <v>3.08</v>
      </c>
      <c r="E289" s="32">
        <f t="shared" si="29"/>
        <v>95.399186960000009</v>
      </c>
      <c r="F289" s="33">
        <v>41.74</v>
      </c>
      <c r="G289" s="34">
        <f t="shared" si="30"/>
        <v>584.63965800000005</v>
      </c>
      <c r="H289" s="35">
        <v>0.28000000000000003</v>
      </c>
      <c r="I289" s="36">
        <f t="shared" si="31"/>
        <v>3.9218760000000006</v>
      </c>
      <c r="J289" s="33">
        <v>85.55</v>
      </c>
      <c r="K289" s="34">
        <f t="shared" si="34"/>
        <v>2402.7145249999999</v>
      </c>
      <c r="L289" s="31">
        <v>3.1</v>
      </c>
      <c r="M289" s="32">
        <f t="shared" si="32"/>
        <v>96.018662200000009</v>
      </c>
      <c r="N289" s="33">
        <v>47.47</v>
      </c>
      <c r="O289" s="34">
        <f t="shared" si="33"/>
        <v>664.89804900000001</v>
      </c>
      <c r="P289" s="37">
        <v>0.69</v>
      </c>
      <c r="Q289" s="38"/>
      <c r="R289" s="44"/>
      <c r="S289" s="37">
        <v>2.37</v>
      </c>
      <c r="T289" s="40">
        <v>34.390999999999998</v>
      </c>
      <c r="U289" s="41">
        <v>8.9</v>
      </c>
      <c r="V289" s="37">
        <v>7.6020000000000003</v>
      </c>
      <c r="W289" s="37">
        <v>1.19</v>
      </c>
      <c r="X289" s="42"/>
      <c r="Y289" s="42"/>
    </row>
    <row r="290" spans="1:25" x14ac:dyDescent="0.25">
      <c r="A290" s="28" t="s">
        <v>35</v>
      </c>
      <c r="B290" s="29">
        <v>34380</v>
      </c>
      <c r="C290" s="30"/>
      <c r="D290" s="31">
        <v>3.14</v>
      </c>
      <c r="E290" s="32">
        <f t="shared" si="29"/>
        <v>97.257612680000008</v>
      </c>
      <c r="F290" s="33">
        <v>41.12</v>
      </c>
      <c r="G290" s="34">
        <f t="shared" si="30"/>
        <v>575.95550400000002</v>
      </c>
      <c r="H290" s="35">
        <v>0.17</v>
      </c>
      <c r="I290" s="36">
        <f t="shared" si="31"/>
        <v>2.3811390000000001</v>
      </c>
      <c r="J290" s="33">
        <v>85.71</v>
      </c>
      <c r="K290" s="34">
        <f t="shared" si="34"/>
        <v>2407.2082049999999</v>
      </c>
      <c r="L290" s="31">
        <v>3.18</v>
      </c>
      <c r="M290" s="32">
        <f t="shared" si="32"/>
        <v>98.496563160000008</v>
      </c>
      <c r="N290" s="33">
        <v>51.21</v>
      </c>
      <c r="O290" s="34">
        <f t="shared" si="33"/>
        <v>717.28310700000009</v>
      </c>
      <c r="P290" s="37">
        <v>0.64</v>
      </c>
      <c r="Q290" s="38"/>
      <c r="R290" s="44"/>
      <c r="S290" s="37">
        <v>2.3730000000000002</v>
      </c>
      <c r="T290" s="40">
        <v>34.392000000000003</v>
      </c>
      <c r="U290" s="41">
        <v>7.6</v>
      </c>
      <c r="V290" s="37">
        <v>7.5839999999999996</v>
      </c>
      <c r="W290" s="37">
        <v>1.2</v>
      </c>
      <c r="X290" s="42"/>
      <c r="Y290" s="42"/>
    </row>
    <row r="291" spans="1:25" x14ac:dyDescent="0.25">
      <c r="A291" s="28" t="s">
        <v>35</v>
      </c>
      <c r="B291" s="29">
        <v>34389</v>
      </c>
      <c r="C291" s="30"/>
      <c r="D291" s="31">
        <v>3.05</v>
      </c>
      <c r="E291" s="32">
        <f t="shared" si="29"/>
        <v>94.469974100000002</v>
      </c>
      <c r="F291" s="33">
        <v>39.69</v>
      </c>
      <c r="G291" s="34">
        <f t="shared" si="30"/>
        <v>555.92592300000001</v>
      </c>
      <c r="H291" s="35">
        <v>0.14000000000000001</v>
      </c>
      <c r="I291" s="36">
        <f t="shared" si="31"/>
        <v>1.9609380000000003</v>
      </c>
      <c r="J291" s="33">
        <v>81.31</v>
      </c>
      <c r="K291" s="34">
        <f t="shared" si="34"/>
        <v>2283.6320049999999</v>
      </c>
      <c r="L291" s="31">
        <v>3.06</v>
      </c>
      <c r="M291" s="32">
        <f t="shared" si="32"/>
        <v>94.779711720000009</v>
      </c>
      <c r="N291" s="33">
        <v>47.5</v>
      </c>
      <c r="O291" s="34">
        <f t="shared" si="33"/>
        <v>665.31825000000003</v>
      </c>
      <c r="P291" s="37">
        <v>0.69</v>
      </c>
      <c r="Q291" s="38"/>
      <c r="R291" s="44"/>
      <c r="S291" s="37">
        <v>2.363</v>
      </c>
      <c r="T291" s="40">
        <v>34.353000000000002</v>
      </c>
      <c r="U291" s="41">
        <v>8.6999999999999993</v>
      </c>
      <c r="V291" s="37">
        <v>7.5860000000000003</v>
      </c>
      <c r="W291" s="37">
        <v>1.24</v>
      </c>
      <c r="X291" s="42"/>
      <c r="Y291" s="42"/>
    </row>
    <row r="292" spans="1:25" x14ac:dyDescent="0.25">
      <c r="A292" s="28" t="s">
        <v>35</v>
      </c>
      <c r="B292" s="29">
        <v>34395</v>
      </c>
      <c r="C292" s="30"/>
      <c r="D292" s="31">
        <v>3.02</v>
      </c>
      <c r="E292" s="32">
        <f t="shared" si="29"/>
        <v>93.540761240000009</v>
      </c>
      <c r="F292" s="33">
        <v>41.26</v>
      </c>
      <c r="G292" s="34">
        <f t="shared" si="30"/>
        <v>577.91644199999996</v>
      </c>
      <c r="H292" s="35">
        <v>0.08</v>
      </c>
      <c r="I292" s="36">
        <f t="shared" si="31"/>
        <v>1.120536</v>
      </c>
      <c r="J292" s="33">
        <v>80.06</v>
      </c>
      <c r="K292" s="34">
        <f t="shared" si="34"/>
        <v>2248.52513</v>
      </c>
      <c r="L292" s="31">
        <v>3.13</v>
      </c>
      <c r="M292" s="32">
        <f t="shared" si="32"/>
        <v>96.947875060000001</v>
      </c>
      <c r="N292" s="33">
        <v>49.01</v>
      </c>
      <c r="O292" s="34">
        <f t="shared" si="33"/>
        <v>686.46836699999994</v>
      </c>
      <c r="P292" s="37">
        <v>0.86</v>
      </c>
      <c r="Q292" s="38"/>
      <c r="R292" s="44"/>
      <c r="S292" s="37">
        <v>2.3690000000000002</v>
      </c>
      <c r="T292" s="40">
        <v>34.381999999999998</v>
      </c>
      <c r="U292" s="41">
        <v>7.8</v>
      </c>
      <c r="V292" s="37">
        <v>7.5869999999999997</v>
      </c>
      <c r="W292" s="37">
        <v>1.2</v>
      </c>
      <c r="X292" s="42"/>
      <c r="Y292" s="42"/>
    </row>
    <row r="293" spans="1:25" x14ac:dyDescent="0.25">
      <c r="A293" s="28" t="s">
        <v>35</v>
      </c>
      <c r="B293" s="29">
        <v>34402</v>
      </c>
      <c r="C293" s="30"/>
      <c r="D293" s="31">
        <v>3.1</v>
      </c>
      <c r="E293" s="32">
        <f t="shared" si="29"/>
        <v>96.018662200000009</v>
      </c>
      <c r="F293" s="33">
        <v>40.57</v>
      </c>
      <c r="G293" s="34">
        <f t="shared" si="30"/>
        <v>568.25181900000007</v>
      </c>
      <c r="H293" s="35">
        <v>0.25</v>
      </c>
      <c r="I293" s="36">
        <f t="shared" si="31"/>
        <v>3.5016750000000001</v>
      </c>
      <c r="J293" s="33">
        <v>87.31</v>
      </c>
      <c r="K293" s="34">
        <f t="shared" si="34"/>
        <v>2452.1450049999999</v>
      </c>
      <c r="L293" s="31">
        <v>3.14</v>
      </c>
      <c r="M293" s="32">
        <f t="shared" si="32"/>
        <v>97.257612680000008</v>
      </c>
      <c r="N293" s="33">
        <v>44.64</v>
      </c>
      <c r="O293" s="34">
        <f t="shared" si="33"/>
        <v>625.25908800000002</v>
      </c>
      <c r="P293" s="37">
        <v>0.78</v>
      </c>
      <c r="Q293" s="38"/>
      <c r="R293" s="44"/>
      <c r="S293" s="37">
        <v>2.3740000000000001</v>
      </c>
      <c r="T293" s="40">
        <v>34.408999999999999</v>
      </c>
      <c r="U293" s="41">
        <v>8.9</v>
      </c>
      <c r="V293" s="37">
        <v>7.5970000000000004</v>
      </c>
      <c r="W293" s="37">
        <v>1.26</v>
      </c>
      <c r="X293" s="42"/>
      <c r="Y293" s="42"/>
    </row>
    <row r="294" spans="1:25" x14ac:dyDescent="0.25">
      <c r="A294" s="28" t="s">
        <v>35</v>
      </c>
      <c r="B294" s="29">
        <v>34410</v>
      </c>
      <c r="C294" s="30"/>
      <c r="D294" s="31">
        <v>3.04</v>
      </c>
      <c r="E294" s="32">
        <f t="shared" si="29"/>
        <v>94.160236480000009</v>
      </c>
      <c r="F294" s="33">
        <v>40.35</v>
      </c>
      <c r="G294" s="34">
        <f t="shared" si="30"/>
        <v>565.170345</v>
      </c>
      <c r="H294" s="35">
        <v>0.1</v>
      </c>
      <c r="I294" s="36">
        <f t="shared" si="31"/>
        <v>1.4006700000000001</v>
      </c>
      <c r="J294" s="33">
        <v>80.64</v>
      </c>
      <c r="K294" s="34">
        <f t="shared" si="34"/>
        <v>2264.8147199999999</v>
      </c>
      <c r="L294" s="31">
        <v>3.12</v>
      </c>
      <c r="M294" s="32">
        <f t="shared" si="32"/>
        <v>96.638137440000008</v>
      </c>
      <c r="N294" s="33">
        <v>44.07</v>
      </c>
      <c r="O294" s="34">
        <f t="shared" si="33"/>
        <v>617.27526899999998</v>
      </c>
      <c r="P294" s="37">
        <v>0.56000000000000005</v>
      </c>
      <c r="Q294" s="38"/>
      <c r="R294" s="44"/>
      <c r="S294" s="37">
        <v>2.359</v>
      </c>
      <c r="T294" s="40">
        <v>34.35</v>
      </c>
      <c r="U294" s="41">
        <v>8.1999999999999993</v>
      </c>
      <c r="V294" s="37">
        <v>7.5730000000000004</v>
      </c>
      <c r="W294" s="37">
        <v>1.2</v>
      </c>
      <c r="X294" s="42"/>
      <c r="Y294" s="42"/>
    </row>
    <row r="295" spans="1:25" x14ac:dyDescent="0.25">
      <c r="A295" s="28" t="s">
        <v>35</v>
      </c>
      <c r="B295" s="29">
        <v>34415</v>
      </c>
      <c r="C295" s="30"/>
      <c r="D295" s="31">
        <v>3.03</v>
      </c>
      <c r="E295" s="32">
        <f t="shared" si="29"/>
        <v>93.850498860000002</v>
      </c>
      <c r="F295" s="33">
        <v>41.06</v>
      </c>
      <c r="G295" s="34">
        <f t="shared" si="30"/>
        <v>575.11510200000009</v>
      </c>
      <c r="H295" s="35">
        <v>0.02</v>
      </c>
      <c r="I295" s="36">
        <f t="shared" si="31"/>
        <v>0.28013399999999999</v>
      </c>
      <c r="J295" s="33">
        <v>84.46</v>
      </c>
      <c r="K295" s="34">
        <f t="shared" si="34"/>
        <v>2372.10133</v>
      </c>
      <c r="L295" s="31">
        <v>3.07</v>
      </c>
      <c r="M295" s="32">
        <f t="shared" si="32"/>
        <v>95.089449340000002</v>
      </c>
      <c r="N295" s="33">
        <v>45.73</v>
      </c>
      <c r="O295" s="34">
        <f t="shared" si="33"/>
        <v>640.52639099999999</v>
      </c>
      <c r="P295" s="37">
        <v>0.59</v>
      </c>
      <c r="Q295" s="38"/>
      <c r="R295" s="44"/>
      <c r="S295" s="37">
        <v>2.3660000000000001</v>
      </c>
      <c r="T295" s="40">
        <v>34.393000000000001</v>
      </c>
      <c r="U295" s="41">
        <v>7.9</v>
      </c>
      <c r="V295" s="37">
        <v>7.5819999999999999</v>
      </c>
      <c r="W295" s="37">
        <v>1.1100000000000001</v>
      </c>
      <c r="X295" s="42"/>
      <c r="Y295" s="42"/>
    </row>
    <row r="296" spans="1:25" x14ac:dyDescent="0.25">
      <c r="A296" s="28" t="s">
        <v>35</v>
      </c>
      <c r="B296" s="29">
        <v>34422</v>
      </c>
      <c r="C296" s="30"/>
      <c r="D296" s="31">
        <v>3.03</v>
      </c>
      <c r="E296" s="32">
        <f t="shared" si="29"/>
        <v>93.850498860000002</v>
      </c>
      <c r="F296" s="33">
        <v>40.65</v>
      </c>
      <c r="G296" s="34">
        <f t="shared" si="30"/>
        <v>569.37235499999997</v>
      </c>
      <c r="H296" s="35">
        <v>0.05</v>
      </c>
      <c r="I296" s="36">
        <f t="shared" si="31"/>
        <v>0.70033500000000004</v>
      </c>
      <c r="J296" s="33">
        <v>79.22</v>
      </c>
      <c r="K296" s="34">
        <f t="shared" si="34"/>
        <v>2224.9333099999999</v>
      </c>
      <c r="L296" s="31">
        <v>3.04</v>
      </c>
      <c r="M296" s="32">
        <f t="shared" si="32"/>
        <v>94.160236480000009</v>
      </c>
      <c r="N296" s="33">
        <v>44.55</v>
      </c>
      <c r="O296" s="34">
        <f t="shared" si="33"/>
        <v>623.99848499999996</v>
      </c>
      <c r="P296" s="37">
        <v>0.57999999999999996</v>
      </c>
      <c r="Q296" s="38"/>
      <c r="R296" s="44"/>
      <c r="S296" s="37">
        <v>2.3559999999999999</v>
      </c>
      <c r="T296" s="40">
        <v>34.343000000000004</v>
      </c>
      <c r="U296" s="41">
        <v>8.5</v>
      </c>
      <c r="V296" s="37">
        <v>7.9580000000000002</v>
      </c>
      <c r="W296" s="37">
        <v>1.2</v>
      </c>
      <c r="X296" s="42"/>
      <c r="Y296" s="42"/>
    </row>
    <row r="297" spans="1:25" x14ac:dyDescent="0.25">
      <c r="A297" s="28" t="s">
        <v>35</v>
      </c>
      <c r="B297" s="29">
        <v>34429</v>
      </c>
      <c r="C297" s="30"/>
      <c r="D297" s="31">
        <v>3.08</v>
      </c>
      <c r="E297" s="32">
        <f t="shared" si="29"/>
        <v>95.399186960000009</v>
      </c>
      <c r="F297" s="33">
        <v>41.24</v>
      </c>
      <c r="G297" s="34">
        <f t="shared" si="30"/>
        <v>577.6363080000001</v>
      </c>
      <c r="H297" s="35">
        <v>0.09</v>
      </c>
      <c r="I297" s="36">
        <f t="shared" si="31"/>
        <v>1.2606029999999999</v>
      </c>
      <c r="J297" s="33">
        <v>87.55</v>
      </c>
      <c r="K297" s="34">
        <f t="shared" si="34"/>
        <v>2458.8855249999997</v>
      </c>
      <c r="L297" s="31">
        <v>3.15</v>
      </c>
      <c r="M297" s="32">
        <f t="shared" si="32"/>
        <v>97.567350300000001</v>
      </c>
      <c r="N297" s="33">
        <v>45.58</v>
      </c>
      <c r="O297" s="34">
        <f t="shared" si="33"/>
        <v>638.425386</v>
      </c>
      <c r="P297" s="37">
        <v>0.59499999999999997</v>
      </c>
      <c r="Q297" s="38"/>
      <c r="R297" s="44"/>
      <c r="S297" s="37">
        <v>2.3679999999999999</v>
      </c>
      <c r="T297" s="40">
        <v>34.405000000000001</v>
      </c>
      <c r="U297" s="41">
        <v>8</v>
      </c>
      <c r="V297" s="37">
        <v>7.5819999999999999</v>
      </c>
      <c r="W297" s="37">
        <v>1.22</v>
      </c>
      <c r="X297" s="42"/>
      <c r="Y297" s="42"/>
    </row>
    <row r="298" spans="1:25" x14ac:dyDescent="0.25">
      <c r="A298" s="28" t="s">
        <v>35</v>
      </c>
      <c r="B298" s="29">
        <v>34438</v>
      </c>
      <c r="C298" s="30"/>
      <c r="D298" s="31">
        <v>3.11</v>
      </c>
      <c r="E298" s="32">
        <f t="shared" si="29"/>
        <v>96.328399820000001</v>
      </c>
      <c r="F298" s="33">
        <v>41.18</v>
      </c>
      <c r="G298" s="34">
        <f t="shared" si="30"/>
        <v>576.79590600000006</v>
      </c>
      <c r="H298" s="35">
        <v>0.1</v>
      </c>
      <c r="I298" s="36">
        <f t="shared" si="31"/>
        <v>1.4006700000000001</v>
      </c>
      <c r="J298" s="33">
        <v>85.72</v>
      </c>
      <c r="K298" s="34">
        <f t="shared" si="34"/>
        <v>2407.4890599999999</v>
      </c>
      <c r="L298" s="31">
        <v>3.21</v>
      </c>
      <c r="M298" s="32">
        <f t="shared" si="32"/>
        <v>99.425776020000001</v>
      </c>
      <c r="N298" s="33">
        <v>44.89</v>
      </c>
      <c r="O298" s="34">
        <f t="shared" si="33"/>
        <v>628.760763</v>
      </c>
      <c r="P298" s="37">
        <v>0.69499999999999995</v>
      </c>
      <c r="Q298" s="38"/>
      <c r="R298" s="44"/>
      <c r="S298" s="37">
        <v>2.3660000000000001</v>
      </c>
      <c r="T298" s="40">
        <v>34.411000000000001</v>
      </c>
      <c r="U298" s="41">
        <v>7.9</v>
      </c>
      <c r="V298" s="37">
        <v>7.59</v>
      </c>
      <c r="W298" s="37">
        <v>1.1399999999999999</v>
      </c>
      <c r="X298" s="42"/>
      <c r="Y298" s="42"/>
    </row>
    <row r="299" spans="1:25" x14ac:dyDescent="0.25">
      <c r="A299" s="28" t="s">
        <v>35</v>
      </c>
      <c r="B299" s="29">
        <v>34466</v>
      </c>
      <c r="C299" s="30"/>
      <c r="D299" s="31">
        <v>3.12</v>
      </c>
      <c r="E299" s="32">
        <f t="shared" si="29"/>
        <v>96.638137440000008</v>
      </c>
      <c r="F299" s="33">
        <v>41.56</v>
      </c>
      <c r="G299" s="34">
        <f t="shared" si="30"/>
        <v>582.11845200000005</v>
      </c>
      <c r="H299" s="35">
        <v>0.02</v>
      </c>
      <c r="I299" s="36">
        <f t="shared" si="31"/>
        <v>0.28013399999999999</v>
      </c>
      <c r="J299" s="33">
        <v>85.04</v>
      </c>
      <c r="K299" s="34">
        <f t="shared" si="34"/>
        <v>2388.3909200000003</v>
      </c>
      <c r="L299" s="31">
        <v>3.19</v>
      </c>
      <c r="M299" s="32">
        <f t="shared" si="32"/>
        <v>98.806300780000001</v>
      </c>
      <c r="N299" s="33">
        <v>44.53</v>
      </c>
      <c r="O299" s="34">
        <f t="shared" si="33"/>
        <v>623.71835099999998</v>
      </c>
      <c r="P299" s="37">
        <v>0.72899999999999998</v>
      </c>
      <c r="Q299" s="38"/>
      <c r="R299" s="44"/>
      <c r="S299" s="37">
        <v>2.3660000000000001</v>
      </c>
      <c r="T299" s="40">
        <v>34.405000000000001</v>
      </c>
      <c r="U299" s="41">
        <v>8.4</v>
      </c>
      <c r="V299" s="37">
        <v>7.5869999999999997</v>
      </c>
      <c r="W299" s="37">
        <v>1.1299999999999999</v>
      </c>
      <c r="X299" s="42"/>
      <c r="Y299" s="42"/>
    </row>
    <row r="300" spans="1:25" x14ac:dyDescent="0.25">
      <c r="A300" s="28" t="s">
        <v>35</v>
      </c>
      <c r="B300" s="29">
        <v>34471</v>
      </c>
      <c r="C300" s="30"/>
      <c r="D300" s="31">
        <v>3.03</v>
      </c>
      <c r="E300" s="32">
        <f t="shared" si="29"/>
        <v>93.850498860000002</v>
      </c>
      <c r="F300" s="33">
        <v>41.06</v>
      </c>
      <c r="G300" s="34">
        <f t="shared" si="30"/>
        <v>575.11510200000009</v>
      </c>
      <c r="H300" s="35">
        <v>0.06</v>
      </c>
      <c r="I300" s="36">
        <f t="shared" si="31"/>
        <v>0.84040199999999998</v>
      </c>
      <c r="J300" s="33">
        <v>86.35</v>
      </c>
      <c r="K300" s="34">
        <f t="shared" si="34"/>
        <v>2425.1829249999996</v>
      </c>
      <c r="L300" s="31">
        <v>3.11</v>
      </c>
      <c r="M300" s="32">
        <f t="shared" si="32"/>
        <v>96.328399820000001</v>
      </c>
      <c r="N300" s="33">
        <v>43.43</v>
      </c>
      <c r="O300" s="34">
        <f t="shared" si="33"/>
        <v>608.31098099999997</v>
      </c>
      <c r="P300" s="37">
        <v>0.64500000000000002</v>
      </c>
      <c r="Q300" s="38"/>
      <c r="R300" s="44"/>
      <c r="S300" s="37">
        <v>2.3690000000000002</v>
      </c>
      <c r="T300" s="40">
        <v>34.405999999999999</v>
      </c>
      <c r="U300" s="41">
        <v>8.6</v>
      </c>
      <c r="V300" s="37">
        <v>7.585</v>
      </c>
      <c r="W300" s="37">
        <v>1.17</v>
      </c>
      <c r="X300" s="42"/>
      <c r="Y300" s="42"/>
    </row>
    <row r="301" spans="1:25" x14ac:dyDescent="0.25">
      <c r="A301" s="28" t="s">
        <v>35</v>
      </c>
      <c r="B301" s="29">
        <v>34479</v>
      </c>
      <c r="C301" s="30"/>
      <c r="D301" s="31">
        <v>3.06</v>
      </c>
      <c r="E301" s="32">
        <f t="shared" si="29"/>
        <v>94.779711720000009</v>
      </c>
      <c r="F301" s="33">
        <v>40.67</v>
      </c>
      <c r="G301" s="34">
        <f t="shared" si="30"/>
        <v>569.65248900000006</v>
      </c>
      <c r="H301" s="35">
        <v>0.09</v>
      </c>
      <c r="I301" s="36">
        <f t="shared" si="31"/>
        <v>1.2606029999999999</v>
      </c>
      <c r="J301" s="33">
        <v>81.650000000000006</v>
      </c>
      <c r="K301" s="34">
        <f t="shared" si="34"/>
        <v>2293.181075</v>
      </c>
      <c r="L301" s="31">
        <v>3.08</v>
      </c>
      <c r="M301" s="32">
        <f t="shared" si="32"/>
        <v>95.399186960000009</v>
      </c>
      <c r="N301" s="33">
        <v>46.74</v>
      </c>
      <c r="O301" s="34">
        <f t="shared" si="33"/>
        <v>654.67315800000006</v>
      </c>
      <c r="P301" s="37">
        <v>0.64300000000000002</v>
      </c>
      <c r="Q301" s="38"/>
      <c r="R301" s="44"/>
      <c r="S301" s="37">
        <v>2.3620000000000001</v>
      </c>
      <c r="T301" s="40">
        <v>34.360999999999997</v>
      </c>
      <c r="U301" s="41">
        <v>8.1999999999999993</v>
      </c>
      <c r="V301" s="37">
        <v>7.5720000000000001</v>
      </c>
      <c r="W301" s="37">
        <v>1.17</v>
      </c>
      <c r="X301" s="42"/>
      <c r="Y301" s="42"/>
    </row>
    <row r="302" spans="1:25" x14ac:dyDescent="0.25">
      <c r="A302" s="28" t="s">
        <v>35</v>
      </c>
      <c r="B302" s="29">
        <v>34486</v>
      </c>
      <c r="C302" s="30"/>
      <c r="D302" s="31">
        <v>3.08</v>
      </c>
      <c r="E302" s="32">
        <f t="shared" si="29"/>
        <v>95.399186960000009</v>
      </c>
      <c r="F302" s="33">
        <v>41.36</v>
      </c>
      <c r="G302" s="34">
        <f t="shared" si="30"/>
        <v>579.31711199999995</v>
      </c>
      <c r="H302" s="35">
        <v>0.04</v>
      </c>
      <c r="I302" s="36">
        <f t="shared" si="31"/>
        <v>0.56026799999999999</v>
      </c>
      <c r="J302" s="33">
        <v>85.94</v>
      </c>
      <c r="K302" s="34">
        <f t="shared" si="34"/>
        <v>2413.6678699999998</v>
      </c>
      <c r="L302" s="31">
        <v>3.12</v>
      </c>
      <c r="M302" s="32">
        <f t="shared" si="32"/>
        <v>96.638137440000008</v>
      </c>
      <c r="N302" s="33">
        <v>50.98</v>
      </c>
      <c r="O302" s="34">
        <f t="shared" si="33"/>
        <v>714.06156599999997</v>
      </c>
      <c r="P302" s="37">
        <v>0.57799999999999996</v>
      </c>
      <c r="Q302" s="38"/>
      <c r="R302" s="44"/>
      <c r="S302" s="37">
        <v>2.3719999999999999</v>
      </c>
      <c r="T302" s="40">
        <v>34.402999999999999</v>
      </c>
      <c r="U302" s="41">
        <v>8.5</v>
      </c>
      <c r="V302" s="37">
        <v>7.577</v>
      </c>
      <c r="W302" s="37">
        <v>1.1499999999999999</v>
      </c>
      <c r="X302" s="42"/>
      <c r="Y302" s="42"/>
    </row>
    <row r="303" spans="1:25" x14ac:dyDescent="0.25">
      <c r="A303" s="28" t="s">
        <v>35</v>
      </c>
      <c r="B303" s="29">
        <v>34492</v>
      </c>
      <c r="C303" s="30"/>
      <c r="D303" s="31">
        <v>2.99</v>
      </c>
      <c r="E303" s="32">
        <f t="shared" si="29"/>
        <v>92.611548380000002</v>
      </c>
      <c r="F303" s="33">
        <v>39.56</v>
      </c>
      <c r="G303" s="34">
        <f t="shared" si="30"/>
        <v>554.105052</v>
      </c>
      <c r="H303" s="35">
        <v>0.06</v>
      </c>
      <c r="I303" s="36">
        <f t="shared" si="31"/>
        <v>0.84040199999999998</v>
      </c>
      <c r="J303" s="33">
        <v>76.510000000000005</v>
      </c>
      <c r="K303" s="34">
        <f t="shared" si="34"/>
        <v>2148.8216050000001</v>
      </c>
      <c r="L303" s="31">
        <v>3</v>
      </c>
      <c r="M303" s="32">
        <f t="shared" si="32"/>
        <v>92.921286000000009</v>
      </c>
      <c r="N303" s="33">
        <v>43.13</v>
      </c>
      <c r="O303" s="34">
        <f t="shared" si="33"/>
        <v>604.108971</v>
      </c>
      <c r="P303" s="37">
        <v>0.629</v>
      </c>
      <c r="Q303" s="38"/>
      <c r="R303" s="44"/>
      <c r="S303" s="37">
        <v>2.3540000000000001</v>
      </c>
      <c r="T303" s="40">
        <v>34.343000000000004</v>
      </c>
      <c r="U303" s="41">
        <v>9.6999999999999993</v>
      </c>
      <c r="V303" s="37">
        <v>7.6029999999999998</v>
      </c>
      <c r="W303" s="37">
        <v>1.3</v>
      </c>
      <c r="X303" s="42"/>
      <c r="Y303" s="42"/>
    </row>
    <row r="304" spans="1:25" x14ac:dyDescent="0.25">
      <c r="A304" s="28" t="s">
        <v>35</v>
      </c>
      <c r="B304" s="29">
        <v>34501</v>
      </c>
      <c r="C304" s="30"/>
      <c r="D304" s="31">
        <v>3.01</v>
      </c>
      <c r="E304" s="32">
        <f t="shared" si="29"/>
        <v>93.231023620000002</v>
      </c>
      <c r="F304" s="33">
        <v>40.85</v>
      </c>
      <c r="G304" s="34">
        <f t="shared" si="30"/>
        <v>572.17369500000007</v>
      </c>
      <c r="H304" s="35">
        <v>0.01</v>
      </c>
      <c r="I304" s="36">
        <f t="shared" si="31"/>
        <v>0.140067</v>
      </c>
      <c r="J304" s="33">
        <v>84.18</v>
      </c>
      <c r="K304" s="34">
        <f t="shared" si="34"/>
        <v>2364.2373900000002</v>
      </c>
      <c r="L304" s="31">
        <v>3.06</v>
      </c>
      <c r="M304" s="32">
        <f t="shared" si="32"/>
        <v>94.779711720000009</v>
      </c>
      <c r="N304" s="33">
        <v>50.71</v>
      </c>
      <c r="O304" s="34">
        <f t="shared" si="33"/>
        <v>710.27975700000002</v>
      </c>
      <c r="P304" s="37">
        <v>0.60299999999999998</v>
      </c>
      <c r="Q304" s="38"/>
      <c r="R304" s="44"/>
      <c r="S304" s="37">
        <v>2.37</v>
      </c>
      <c r="T304" s="40">
        <v>34.384999999999998</v>
      </c>
      <c r="U304" s="41">
        <v>9.1</v>
      </c>
      <c r="V304" s="37">
        <v>7.5780000000000003</v>
      </c>
      <c r="W304" s="37">
        <v>1.1000000000000001</v>
      </c>
      <c r="X304" s="42"/>
      <c r="Y304" s="42"/>
    </row>
    <row r="305" spans="1:25" x14ac:dyDescent="0.25">
      <c r="A305" s="28" t="s">
        <v>35</v>
      </c>
      <c r="B305" s="29">
        <v>34508</v>
      </c>
      <c r="C305" s="30"/>
      <c r="D305" s="31">
        <v>3.03</v>
      </c>
      <c r="E305" s="32">
        <f t="shared" si="29"/>
        <v>93.850498860000002</v>
      </c>
      <c r="F305" s="33">
        <v>41.37</v>
      </c>
      <c r="G305" s="34">
        <f t="shared" si="30"/>
        <v>579.457179</v>
      </c>
      <c r="H305" s="35">
        <v>0.15</v>
      </c>
      <c r="I305" s="36">
        <f t="shared" si="31"/>
        <v>2.1010049999999998</v>
      </c>
      <c r="J305" s="33">
        <v>85.79</v>
      </c>
      <c r="K305" s="34">
        <f t="shared" si="34"/>
        <v>2409.4550450000002</v>
      </c>
      <c r="L305" s="31">
        <v>3.07</v>
      </c>
      <c r="M305" s="32">
        <f t="shared" si="32"/>
        <v>95.089449340000002</v>
      </c>
      <c r="N305" s="33">
        <v>44.25</v>
      </c>
      <c r="O305" s="34">
        <f t="shared" si="33"/>
        <v>619.79647499999999</v>
      </c>
      <c r="P305" s="37">
        <v>0.65200000000000002</v>
      </c>
      <c r="Q305" s="38"/>
      <c r="R305" s="44"/>
      <c r="S305" s="37">
        <v>2.3650000000000002</v>
      </c>
      <c r="T305" s="40">
        <v>34.387999999999998</v>
      </c>
      <c r="U305" s="41">
        <v>9</v>
      </c>
      <c r="V305" s="37">
        <v>7.56</v>
      </c>
      <c r="W305" s="37">
        <v>1.26</v>
      </c>
      <c r="X305" s="42"/>
      <c r="Y305" s="42"/>
    </row>
    <row r="306" spans="1:25" ht="15.75" thickBot="1" x14ac:dyDescent="0.3">
      <c r="A306" s="45" t="s">
        <v>35</v>
      </c>
      <c r="B306" s="46">
        <v>34514</v>
      </c>
      <c r="C306" s="47"/>
      <c r="D306" s="48">
        <v>3.02</v>
      </c>
      <c r="E306" s="49">
        <f t="shared" si="29"/>
        <v>93.540761240000009</v>
      </c>
      <c r="F306" s="50">
        <v>40.86</v>
      </c>
      <c r="G306" s="51">
        <f t="shared" si="30"/>
        <v>572.313762</v>
      </c>
      <c r="H306" s="52">
        <v>0.22</v>
      </c>
      <c r="I306" s="53">
        <f t="shared" si="31"/>
        <v>3.081474</v>
      </c>
      <c r="J306" s="50">
        <v>86.89</v>
      </c>
      <c r="K306" s="51">
        <f t="shared" si="34"/>
        <v>2440.349095</v>
      </c>
      <c r="L306" s="48">
        <v>3.06</v>
      </c>
      <c r="M306" s="49">
        <f t="shared" si="32"/>
        <v>94.779711720000009</v>
      </c>
      <c r="N306" s="50">
        <v>44.39</v>
      </c>
      <c r="O306" s="51">
        <f t="shared" si="33"/>
        <v>621.75741300000004</v>
      </c>
      <c r="P306" s="54">
        <v>0.67</v>
      </c>
      <c r="Q306" s="55"/>
      <c r="R306" s="56"/>
      <c r="S306" s="54">
        <v>2.363</v>
      </c>
      <c r="T306" s="57">
        <v>34.374000000000002</v>
      </c>
      <c r="U306" s="58">
        <v>9.1999999999999993</v>
      </c>
      <c r="V306" s="54">
        <v>7.5590000000000002</v>
      </c>
      <c r="W306" s="54">
        <v>1.24</v>
      </c>
      <c r="X306" s="59"/>
      <c r="Y306" s="59"/>
    </row>
    <row r="307" spans="1:25" x14ac:dyDescent="0.25">
      <c r="A307" s="28" t="s">
        <v>35</v>
      </c>
      <c r="B307" s="29">
        <v>34520</v>
      </c>
      <c r="C307" s="30"/>
      <c r="D307" s="31">
        <v>3.05</v>
      </c>
      <c r="E307" s="32">
        <f t="shared" si="29"/>
        <v>94.469974100000002</v>
      </c>
      <c r="F307" s="33">
        <v>40.94</v>
      </c>
      <c r="G307" s="34">
        <f t="shared" si="30"/>
        <v>573.43429800000001</v>
      </c>
      <c r="H307" s="35">
        <v>0.1</v>
      </c>
      <c r="I307" s="36">
        <f t="shared" si="31"/>
        <v>1.4006700000000001</v>
      </c>
      <c r="J307" s="33">
        <v>80.09</v>
      </c>
      <c r="K307" s="34">
        <f t="shared" si="34"/>
        <v>2249.3676949999999</v>
      </c>
      <c r="L307" s="31">
        <v>3.07</v>
      </c>
      <c r="M307" s="32">
        <f t="shared" si="32"/>
        <v>95.089449340000002</v>
      </c>
      <c r="N307" s="33">
        <v>44.49</v>
      </c>
      <c r="O307" s="34">
        <f t="shared" si="33"/>
        <v>623.15808300000003</v>
      </c>
      <c r="P307" s="37">
        <v>0.64600000000000002</v>
      </c>
      <c r="Q307" s="38"/>
      <c r="R307" s="44"/>
      <c r="S307" s="37">
        <v>2.363</v>
      </c>
      <c r="T307" s="40">
        <v>34.360999999999997</v>
      </c>
      <c r="U307" s="41">
        <v>9.6999999999999993</v>
      </c>
      <c r="V307" s="37">
        <v>7.5640000000000001</v>
      </c>
      <c r="W307" s="37">
        <v>1.29</v>
      </c>
      <c r="X307" s="42"/>
      <c r="Y307" s="42"/>
    </row>
    <row r="308" spans="1:25" x14ac:dyDescent="0.25">
      <c r="A308" s="28" t="s">
        <v>35</v>
      </c>
      <c r="B308" s="29">
        <v>34527</v>
      </c>
      <c r="C308" s="30"/>
      <c r="D308" s="31">
        <v>3.02</v>
      </c>
      <c r="E308" s="32">
        <f t="shared" si="29"/>
        <v>93.540761240000009</v>
      </c>
      <c r="F308" s="33">
        <v>40.64</v>
      </c>
      <c r="G308" s="34">
        <f t="shared" si="30"/>
        <v>569.23228800000004</v>
      </c>
      <c r="H308" s="35">
        <v>0.2</v>
      </c>
      <c r="I308" s="36">
        <f t="shared" si="31"/>
        <v>2.8013400000000002</v>
      </c>
      <c r="J308" s="33">
        <v>85.47</v>
      </c>
      <c r="K308" s="34">
        <f t="shared" si="34"/>
        <v>2400.4676850000001</v>
      </c>
      <c r="L308" s="31">
        <v>3.14</v>
      </c>
      <c r="M308" s="32">
        <f t="shared" si="32"/>
        <v>97.257612680000008</v>
      </c>
      <c r="N308" s="33">
        <v>43.94</v>
      </c>
      <c r="O308" s="34">
        <f t="shared" si="33"/>
        <v>615.45439799999997</v>
      </c>
      <c r="P308" s="37">
        <v>0.60499999999999998</v>
      </c>
      <c r="Q308" s="38"/>
      <c r="R308" s="44"/>
      <c r="S308" s="37">
        <v>2.3639999999999999</v>
      </c>
      <c r="T308" s="40">
        <v>34.363999999999997</v>
      </c>
      <c r="U308" s="41">
        <v>9.9</v>
      </c>
      <c r="V308" s="37">
        <v>7.58</v>
      </c>
      <c r="W308" s="37">
        <v>1.25</v>
      </c>
      <c r="X308" s="42"/>
      <c r="Y308" s="42"/>
    </row>
    <row r="309" spans="1:25" x14ac:dyDescent="0.25">
      <c r="A309" s="28" t="s">
        <v>35</v>
      </c>
      <c r="B309" s="29">
        <v>34534</v>
      </c>
      <c r="C309" s="30"/>
      <c r="D309" s="31">
        <v>3.08</v>
      </c>
      <c r="E309" s="32">
        <f t="shared" si="29"/>
        <v>95.399186960000009</v>
      </c>
      <c r="F309" s="33">
        <v>41.4</v>
      </c>
      <c r="G309" s="34">
        <f t="shared" si="30"/>
        <v>579.87738000000002</v>
      </c>
      <c r="H309" s="35">
        <v>0.2</v>
      </c>
      <c r="I309" s="36">
        <f t="shared" si="31"/>
        <v>2.8013400000000002</v>
      </c>
      <c r="J309" s="33">
        <v>89.19</v>
      </c>
      <c r="K309" s="34">
        <f t="shared" si="34"/>
        <v>2504.945745</v>
      </c>
      <c r="L309" s="31">
        <v>3.12</v>
      </c>
      <c r="M309" s="32">
        <f t="shared" si="32"/>
        <v>96.638137440000008</v>
      </c>
      <c r="N309" s="33">
        <v>46.66</v>
      </c>
      <c r="O309" s="34">
        <f t="shared" si="33"/>
        <v>653.55262199999993</v>
      </c>
      <c r="P309" s="37">
        <v>0.65400000000000003</v>
      </c>
      <c r="Q309" s="38"/>
      <c r="R309" s="44"/>
      <c r="S309" s="37">
        <v>2.3769999999999998</v>
      </c>
      <c r="T309" s="40">
        <v>34.405999999999999</v>
      </c>
      <c r="U309" s="41">
        <v>9.1</v>
      </c>
      <c r="V309" s="37">
        <v>7.5659999999999998</v>
      </c>
      <c r="W309" s="37">
        <v>1.24</v>
      </c>
      <c r="X309" s="42"/>
      <c r="Y309" s="42"/>
    </row>
    <row r="310" spans="1:25" x14ac:dyDescent="0.25">
      <c r="A310" s="28" t="s">
        <v>35</v>
      </c>
      <c r="B310" s="29">
        <v>34542</v>
      </c>
      <c r="C310" s="30"/>
      <c r="D310" s="31">
        <v>3.02</v>
      </c>
      <c r="E310" s="32">
        <f t="shared" si="29"/>
        <v>93.540761240000009</v>
      </c>
      <c r="F310" s="33">
        <v>39.69</v>
      </c>
      <c r="G310" s="34">
        <f t="shared" si="30"/>
        <v>555.92592300000001</v>
      </c>
      <c r="H310" s="35">
        <v>0.2</v>
      </c>
      <c r="I310" s="36">
        <f t="shared" si="31"/>
        <v>2.8013400000000002</v>
      </c>
      <c r="J310" s="33">
        <v>84.4</v>
      </c>
      <c r="K310" s="34">
        <f t="shared" si="34"/>
        <v>2370.4162000000001</v>
      </c>
      <c r="L310" s="31">
        <v>3.17</v>
      </c>
      <c r="M310" s="32">
        <f t="shared" si="32"/>
        <v>98.186825540000001</v>
      </c>
      <c r="N310" s="33">
        <v>44.59</v>
      </c>
      <c r="O310" s="34">
        <f t="shared" si="33"/>
        <v>624.55875300000002</v>
      </c>
      <c r="P310" s="37">
        <v>0.64</v>
      </c>
      <c r="Q310" s="38"/>
      <c r="R310" s="44"/>
      <c r="S310" s="37">
        <v>2.37</v>
      </c>
      <c r="T310" s="40">
        <v>34.384</v>
      </c>
      <c r="U310" s="41">
        <v>8.5</v>
      </c>
      <c r="V310" s="37">
        <v>7.5449999999999999</v>
      </c>
      <c r="W310" s="37">
        <v>1.17</v>
      </c>
      <c r="X310" s="42"/>
      <c r="Y310" s="42"/>
    </row>
    <row r="311" spans="1:25" x14ac:dyDescent="0.25">
      <c r="A311" s="28" t="s">
        <v>35</v>
      </c>
      <c r="B311" s="29">
        <v>34547</v>
      </c>
      <c r="C311" s="30"/>
      <c r="D311" s="31">
        <v>3.08</v>
      </c>
      <c r="E311" s="32">
        <f t="shared" si="29"/>
        <v>95.399186960000009</v>
      </c>
      <c r="F311" s="33">
        <v>41.54</v>
      </c>
      <c r="G311" s="34">
        <f t="shared" si="30"/>
        <v>581.83831799999996</v>
      </c>
      <c r="H311" s="35">
        <v>0.02</v>
      </c>
      <c r="I311" s="36">
        <f t="shared" si="31"/>
        <v>0.28013399999999999</v>
      </c>
      <c r="J311" s="33">
        <v>85.68</v>
      </c>
      <c r="K311" s="34">
        <f t="shared" si="34"/>
        <v>2406.36564</v>
      </c>
      <c r="L311" s="31">
        <v>3.11</v>
      </c>
      <c r="M311" s="32">
        <f t="shared" si="32"/>
        <v>96.328399820000001</v>
      </c>
      <c r="N311" s="33">
        <v>44.11</v>
      </c>
      <c r="O311" s="34">
        <f t="shared" si="33"/>
        <v>617.83553700000004</v>
      </c>
      <c r="P311" s="37">
        <v>0.61899999999999999</v>
      </c>
      <c r="Q311" s="38"/>
      <c r="R311" s="44"/>
      <c r="S311" s="37">
        <v>2.3719999999999999</v>
      </c>
      <c r="T311" s="40">
        <v>34.398000000000003</v>
      </c>
      <c r="U311" s="41">
        <v>8.4</v>
      </c>
      <c r="V311" s="37">
        <v>7.5650000000000004</v>
      </c>
      <c r="W311" s="37">
        <v>1.19</v>
      </c>
      <c r="X311" s="42"/>
      <c r="Y311" s="42"/>
    </row>
    <row r="312" spans="1:25" x14ac:dyDescent="0.25">
      <c r="A312" s="28" t="s">
        <v>35</v>
      </c>
      <c r="B312" s="29">
        <v>34556</v>
      </c>
      <c r="C312" s="30"/>
      <c r="D312" s="31">
        <v>3.05</v>
      </c>
      <c r="E312" s="32">
        <f t="shared" si="29"/>
        <v>94.469974100000002</v>
      </c>
      <c r="F312" s="33">
        <v>40.950000000000003</v>
      </c>
      <c r="G312" s="34">
        <f t="shared" si="30"/>
        <v>573.57436500000006</v>
      </c>
      <c r="H312" s="35">
        <v>0.21</v>
      </c>
      <c r="I312" s="36">
        <f t="shared" si="31"/>
        <v>2.9414069999999999</v>
      </c>
      <c r="J312" s="33">
        <v>83.88</v>
      </c>
      <c r="K312" s="34">
        <f t="shared" si="34"/>
        <v>2355.8117399999996</v>
      </c>
      <c r="L312" s="31">
        <v>3.08</v>
      </c>
      <c r="M312" s="32">
        <f t="shared" si="32"/>
        <v>95.399186960000009</v>
      </c>
      <c r="N312" s="33">
        <v>44.52</v>
      </c>
      <c r="O312" s="34">
        <f t="shared" si="33"/>
        <v>623.57828400000005</v>
      </c>
      <c r="P312" s="37">
        <v>0.69899999999999995</v>
      </c>
      <c r="Q312" s="38"/>
      <c r="R312" s="44"/>
      <c r="S312" s="37">
        <v>2.3730000000000002</v>
      </c>
      <c r="T312" s="40">
        <v>34.383000000000003</v>
      </c>
      <c r="U312" s="41">
        <v>7.8</v>
      </c>
      <c r="V312" s="37">
        <v>7.5739999999999998</v>
      </c>
      <c r="W312" s="37">
        <v>1.1599999999999999</v>
      </c>
      <c r="X312" s="42"/>
      <c r="Y312" s="42"/>
    </row>
    <row r="313" spans="1:25" x14ac:dyDescent="0.25">
      <c r="A313" s="28" t="s">
        <v>35</v>
      </c>
      <c r="B313" s="29">
        <v>34562</v>
      </c>
      <c r="C313" s="30"/>
      <c r="D313" s="31">
        <v>3.02</v>
      </c>
      <c r="E313" s="32">
        <f t="shared" si="29"/>
        <v>93.540761240000009</v>
      </c>
      <c r="F313" s="33">
        <v>40.99</v>
      </c>
      <c r="G313" s="34">
        <f t="shared" si="30"/>
        <v>574.13463300000001</v>
      </c>
      <c r="H313" s="35">
        <v>7.0000000000000007E-2</v>
      </c>
      <c r="I313" s="36">
        <f t="shared" si="31"/>
        <v>0.98046900000000015</v>
      </c>
      <c r="J313" s="33">
        <v>85.26</v>
      </c>
      <c r="K313" s="34">
        <f t="shared" si="34"/>
        <v>2394.5697300000002</v>
      </c>
      <c r="L313" s="31">
        <v>3.06</v>
      </c>
      <c r="M313" s="32">
        <f t="shared" si="32"/>
        <v>94.779711720000009</v>
      </c>
      <c r="N313" s="33">
        <v>44.72</v>
      </c>
      <c r="O313" s="34">
        <f t="shared" si="33"/>
        <v>626.37962400000004</v>
      </c>
      <c r="P313" s="37">
        <v>0.65</v>
      </c>
      <c r="Q313" s="38"/>
      <c r="R313" s="44"/>
      <c r="S313" s="37">
        <v>2.3730000000000002</v>
      </c>
      <c r="T313" s="40">
        <v>34.39</v>
      </c>
      <c r="U313" s="41">
        <v>8.6999999999999993</v>
      </c>
      <c r="V313" s="37">
        <v>7.5629999999999997</v>
      </c>
      <c r="W313" s="37">
        <v>1.21</v>
      </c>
      <c r="X313" s="42"/>
      <c r="Y313" s="42"/>
    </row>
    <row r="314" spans="1:25" x14ac:dyDescent="0.25">
      <c r="A314" s="28" t="s">
        <v>35</v>
      </c>
      <c r="B314" s="29">
        <v>34571</v>
      </c>
      <c r="C314" s="30"/>
      <c r="D314" s="31">
        <v>3.01</v>
      </c>
      <c r="E314" s="32">
        <f t="shared" si="29"/>
        <v>93.231023620000002</v>
      </c>
      <c r="F314" s="33">
        <v>40.409999999999997</v>
      </c>
      <c r="G314" s="34">
        <f t="shared" si="30"/>
        <v>566.01074699999992</v>
      </c>
      <c r="H314" s="35">
        <v>0</v>
      </c>
      <c r="I314" s="36">
        <f t="shared" si="31"/>
        <v>0</v>
      </c>
      <c r="J314" s="33">
        <v>87.13</v>
      </c>
      <c r="K314" s="34">
        <f t="shared" si="34"/>
        <v>2447.0896149999999</v>
      </c>
      <c r="L314" s="31">
        <v>3.19</v>
      </c>
      <c r="M314" s="32">
        <f t="shared" si="32"/>
        <v>98.806300780000001</v>
      </c>
      <c r="N314" s="33">
        <v>47.88</v>
      </c>
      <c r="O314" s="34">
        <f t="shared" si="33"/>
        <v>670.64079600000002</v>
      </c>
      <c r="P314" s="37">
        <v>0.68500000000000005</v>
      </c>
      <c r="Q314" s="38"/>
      <c r="R314" s="44"/>
      <c r="S314" s="37">
        <v>2.3730000000000002</v>
      </c>
      <c r="T314" s="40">
        <v>34.363999999999997</v>
      </c>
      <c r="U314" s="41">
        <v>8.5</v>
      </c>
      <c r="V314" s="37">
        <v>7.5650000000000004</v>
      </c>
      <c r="W314" s="37">
        <v>1.22</v>
      </c>
      <c r="X314" s="42"/>
      <c r="Y314" s="42"/>
    </row>
    <row r="315" spans="1:25" x14ac:dyDescent="0.25">
      <c r="A315" s="28" t="s">
        <v>35</v>
      </c>
      <c r="B315" s="29">
        <v>34576</v>
      </c>
      <c r="C315" s="30"/>
      <c r="D315" s="31">
        <v>3.07</v>
      </c>
      <c r="E315" s="32">
        <f t="shared" si="29"/>
        <v>95.089449340000002</v>
      </c>
      <c r="F315" s="33">
        <v>41.35</v>
      </c>
      <c r="G315" s="34">
        <f t="shared" si="30"/>
        <v>579.17704500000002</v>
      </c>
      <c r="H315" s="35">
        <v>0.09</v>
      </c>
      <c r="I315" s="36">
        <f t="shared" si="31"/>
        <v>1.2606029999999999</v>
      </c>
      <c r="J315" s="33">
        <v>87.07</v>
      </c>
      <c r="K315" s="34">
        <f t="shared" si="34"/>
        <v>2445.4044849999996</v>
      </c>
      <c r="L315" s="31">
        <v>3.08</v>
      </c>
      <c r="M315" s="32">
        <f t="shared" si="32"/>
        <v>95.399186960000009</v>
      </c>
      <c r="N315" s="33">
        <v>44.72</v>
      </c>
      <c r="O315" s="34">
        <f t="shared" si="33"/>
        <v>626.37962400000004</v>
      </c>
      <c r="P315" s="37">
        <v>0.68600000000000005</v>
      </c>
      <c r="Q315" s="38"/>
      <c r="R315" s="44"/>
      <c r="S315" s="37">
        <v>2.3740000000000001</v>
      </c>
      <c r="T315" s="40">
        <v>34.375</v>
      </c>
      <c r="U315" s="41">
        <v>8.5</v>
      </c>
      <c r="V315" s="37">
        <v>7.5709999999999997</v>
      </c>
      <c r="W315" s="37">
        <v>1.22</v>
      </c>
      <c r="X315" s="42"/>
      <c r="Y315" s="42"/>
    </row>
    <row r="316" spans="1:25" x14ac:dyDescent="0.25">
      <c r="A316" s="28" t="s">
        <v>35</v>
      </c>
      <c r="B316" s="29">
        <v>34584</v>
      </c>
      <c r="C316" s="30"/>
      <c r="D316" s="31">
        <v>3.11</v>
      </c>
      <c r="E316" s="32">
        <f t="shared" si="29"/>
        <v>96.328399820000001</v>
      </c>
      <c r="F316" s="33">
        <v>41.56</v>
      </c>
      <c r="G316" s="34">
        <f t="shared" si="30"/>
        <v>582.11845200000005</v>
      </c>
      <c r="H316" s="35">
        <v>0.2</v>
      </c>
      <c r="I316" s="36">
        <f t="shared" si="31"/>
        <v>2.8013400000000002</v>
      </c>
      <c r="J316" s="33">
        <v>88.7</v>
      </c>
      <c r="K316" s="34">
        <f t="shared" si="34"/>
        <v>2491.1838499999999</v>
      </c>
      <c r="L316" s="31">
        <v>3.22</v>
      </c>
      <c r="M316" s="32">
        <f t="shared" si="32"/>
        <v>99.735513640000008</v>
      </c>
      <c r="N316" s="33">
        <v>45.67</v>
      </c>
      <c r="O316" s="34">
        <f t="shared" si="33"/>
        <v>639.68598900000006</v>
      </c>
      <c r="P316" s="37">
        <v>0.64500000000000002</v>
      </c>
      <c r="Q316" s="38"/>
      <c r="R316" s="44"/>
      <c r="S316" s="37">
        <v>2.3740000000000001</v>
      </c>
      <c r="T316" s="40">
        <v>34.386000000000003</v>
      </c>
      <c r="U316" s="41">
        <v>8.6999999999999993</v>
      </c>
      <c r="V316" s="37">
        <v>7.5679999999999996</v>
      </c>
      <c r="W316" s="37">
        <v>1.1399999999999999</v>
      </c>
      <c r="X316" s="42"/>
      <c r="Y316" s="42"/>
    </row>
    <row r="317" spans="1:25" x14ac:dyDescent="0.25">
      <c r="A317" s="28" t="s">
        <v>35</v>
      </c>
      <c r="B317" s="29">
        <v>34589</v>
      </c>
      <c r="C317" s="30"/>
      <c r="D317" s="31">
        <v>3.07</v>
      </c>
      <c r="E317" s="32">
        <f t="shared" si="29"/>
        <v>95.089449340000002</v>
      </c>
      <c r="F317" s="33">
        <v>41.44</v>
      </c>
      <c r="G317" s="34">
        <f t="shared" si="30"/>
        <v>580.43764799999997</v>
      </c>
      <c r="H317" s="35">
        <v>0.17</v>
      </c>
      <c r="I317" s="36">
        <f t="shared" si="31"/>
        <v>2.3811390000000001</v>
      </c>
      <c r="J317" s="33">
        <v>88.68</v>
      </c>
      <c r="K317" s="34">
        <f t="shared" si="34"/>
        <v>2490.6221399999999</v>
      </c>
      <c r="L317" s="31">
        <v>3.16</v>
      </c>
      <c r="M317" s="32">
        <f t="shared" si="32"/>
        <v>97.877087920000008</v>
      </c>
      <c r="N317" s="33">
        <v>46.52</v>
      </c>
      <c r="O317" s="34">
        <f t="shared" si="33"/>
        <v>651.5916840000001</v>
      </c>
      <c r="P317" s="37">
        <v>0.64900000000000002</v>
      </c>
      <c r="Q317" s="38"/>
      <c r="R317" s="44"/>
      <c r="S317" s="37">
        <v>2.3769999999999998</v>
      </c>
      <c r="T317" s="40">
        <v>34.423000000000002</v>
      </c>
      <c r="U317" s="41">
        <v>8.8000000000000007</v>
      </c>
      <c r="V317" s="37">
        <v>7.5650000000000004</v>
      </c>
      <c r="W317" s="37">
        <v>1.2</v>
      </c>
      <c r="X317" s="42"/>
      <c r="Y317" s="42"/>
    </row>
    <row r="318" spans="1:25" x14ac:dyDescent="0.25">
      <c r="A318" s="28" t="s">
        <v>35</v>
      </c>
      <c r="B318" s="29">
        <v>34597</v>
      </c>
      <c r="C318" s="30"/>
      <c r="D318" s="31">
        <v>3.08</v>
      </c>
      <c r="E318" s="32">
        <f t="shared" si="29"/>
        <v>95.399186960000009</v>
      </c>
      <c r="F318" s="33">
        <v>40.950000000000003</v>
      </c>
      <c r="G318" s="34">
        <f t="shared" si="30"/>
        <v>573.57436500000006</v>
      </c>
      <c r="H318" s="35">
        <v>0.04</v>
      </c>
      <c r="I318" s="36">
        <f t="shared" si="31"/>
        <v>0.56026799999999999</v>
      </c>
      <c r="J318" s="33">
        <v>85.49</v>
      </c>
      <c r="K318" s="34">
        <f t="shared" si="34"/>
        <v>2401.029395</v>
      </c>
      <c r="L318" s="31">
        <v>3.1</v>
      </c>
      <c r="M318" s="32">
        <f t="shared" si="32"/>
        <v>96.018662200000009</v>
      </c>
      <c r="N318" s="33">
        <v>47.86</v>
      </c>
      <c r="O318" s="34">
        <f t="shared" si="33"/>
        <v>670.36066200000005</v>
      </c>
      <c r="P318" s="37">
        <v>0.68300000000000005</v>
      </c>
      <c r="Q318" s="38"/>
      <c r="R318" s="44"/>
      <c r="S318" s="37">
        <v>2.37</v>
      </c>
      <c r="T318" s="40">
        <v>34.371000000000002</v>
      </c>
      <c r="U318" s="41">
        <v>9.9</v>
      </c>
      <c r="V318" s="37">
        <v>7.5750000000000002</v>
      </c>
      <c r="W318" s="37">
        <v>1.1399999999999999</v>
      </c>
      <c r="X318" s="42"/>
      <c r="Y318" s="42"/>
    </row>
    <row r="319" spans="1:25" x14ac:dyDescent="0.25">
      <c r="A319" s="28" t="s">
        <v>35</v>
      </c>
      <c r="B319" s="29">
        <v>34603</v>
      </c>
      <c r="C319" s="30"/>
      <c r="D319" s="31">
        <v>3.13</v>
      </c>
      <c r="E319" s="32">
        <f t="shared" si="29"/>
        <v>96.947875060000001</v>
      </c>
      <c r="F319" s="33">
        <v>40.409999999999997</v>
      </c>
      <c r="G319" s="34">
        <f t="shared" si="30"/>
        <v>566.01074699999992</v>
      </c>
      <c r="H319" s="35">
        <v>0.01</v>
      </c>
      <c r="I319" s="36">
        <f t="shared" si="31"/>
        <v>0.140067</v>
      </c>
      <c r="J319" s="33">
        <v>85.43</v>
      </c>
      <c r="K319" s="34">
        <f t="shared" si="34"/>
        <v>2399.3442650000002</v>
      </c>
      <c r="L319" s="31">
        <v>3.2</v>
      </c>
      <c r="M319" s="32">
        <f t="shared" si="32"/>
        <v>99.116038400000008</v>
      </c>
      <c r="N319" s="33">
        <v>52.63</v>
      </c>
      <c r="O319" s="34">
        <f t="shared" si="33"/>
        <v>737.17262100000005</v>
      </c>
      <c r="P319" s="37">
        <v>0.68300000000000005</v>
      </c>
      <c r="Q319" s="38">
        <v>0.04</v>
      </c>
      <c r="R319" s="44"/>
      <c r="S319" s="37">
        <v>2.3679999999999999</v>
      </c>
      <c r="T319" s="40">
        <v>34.363</v>
      </c>
      <c r="U319" s="41">
        <v>9.1999999999999993</v>
      </c>
      <c r="V319" s="37">
        <v>7.5609999999999999</v>
      </c>
      <c r="W319" s="37">
        <v>1.1499999999999999</v>
      </c>
      <c r="X319" s="42"/>
      <c r="Y319" s="42"/>
    </row>
    <row r="320" spans="1:25" x14ac:dyDescent="0.25">
      <c r="A320" s="28" t="s">
        <v>35</v>
      </c>
      <c r="B320" s="29">
        <v>34610</v>
      </c>
      <c r="C320" s="30"/>
      <c r="D320" s="31">
        <v>3.1</v>
      </c>
      <c r="E320" s="32">
        <f t="shared" si="29"/>
        <v>96.018662200000009</v>
      </c>
      <c r="F320" s="33">
        <v>40.67</v>
      </c>
      <c r="G320" s="34">
        <f t="shared" si="30"/>
        <v>569.65248900000006</v>
      </c>
      <c r="H320" s="35">
        <v>7.0000000000000007E-2</v>
      </c>
      <c r="I320" s="36">
        <f t="shared" si="31"/>
        <v>0.98046900000000015</v>
      </c>
      <c r="J320" s="33">
        <v>87.11</v>
      </c>
      <c r="K320" s="34">
        <f t="shared" si="34"/>
        <v>2446.5279049999999</v>
      </c>
      <c r="L320" s="31">
        <v>3.06</v>
      </c>
      <c r="M320" s="32">
        <f t="shared" si="32"/>
        <v>94.779711720000009</v>
      </c>
      <c r="N320" s="33">
        <v>44.295729900690382</v>
      </c>
      <c r="O320" s="34">
        <f t="shared" si="33"/>
        <v>620.43700000000001</v>
      </c>
      <c r="P320" s="37">
        <v>0.60899999999999999</v>
      </c>
      <c r="Q320" s="38">
        <v>0.01</v>
      </c>
      <c r="R320" s="44"/>
      <c r="S320" s="37">
        <v>2.3620000000000001</v>
      </c>
      <c r="T320" s="40">
        <v>34.392000000000003</v>
      </c>
      <c r="U320" s="41">
        <v>8.6</v>
      </c>
      <c r="V320" s="37">
        <v>7.58</v>
      </c>
      <c r="W320" s="37">
        <v>1.22</v>
      </c>
      <c r="X320" s="42"/>
      <c r="Y320" s="42"/>
    </row>
    <row r="321" spans="1:25" x14ac:dyDescent="0.25">
      <c r="A321" s="28" t="s">
        <v>35</v>
      </c>
      <c r="B321" s="29">
        <v>34618</v>
      </c>
      <c r="C321" s="30"/>
      <c r="D321" s="31">
        <v>3.1</v>
      </c>
      <c r="E321" s="32">
        <f t="shared" si="29"/>
        <v>96.018662200000009</v>
      </c>
      <c r="F321" s="33">
        <v>41.1</v>
      </c>
      <c r="G321" s="34">
        <f t="shared" si="30"/>
        <v>575.67537000000004</v>
      </c>
      <c r="H321" s="35">
        <v>0.14000000000000001</v>
      </c>
      <c r="I321" s="36">
        <f t="shared" si="31"/>
        <v>1.9609380000000003</v>
      </c>
      <c r="J321" s="33">
        <v>87.36</v>
      </c>
      <c r="K321" s="34">
        <f t="shared" si="34"/>
        <v>2453.5492800000002</v>
      </c>
      <c r="L321" s="31">
        <v>3.15</v>
      </c>
      <c r="M321" s="32">
        <f t="shared" si="32"/>
        <v>97.567350300000001</v>
      </c>
      <c r="N321" s="33">
        <v>35.555555555555557</v>
      </c>
      <c r="O321" s="34">
        <f t="shared" si="33"/>
        <v>498.01600000000002</v>
      </c>
      <c r="P321" s="37">
        <v>0.52700000000000002</v>
      </c>
      <c r="Q321" s="38">
        <v>0</v>
      </c>
      <c r="R321" s="44"/>
      <c r="S321" s="37">
        <v>2.3639999999999999</v>
      </c>
      <c r="T321" s="40">
        <v>34.402000000000001</v>
      </c>
      <c r="U321" s="41">
        <v>8.9</v>
      </c>
      <c r="V321" s="37">
        <v>7.5910000000000002</v>
      </c>
      <c r="W321" s="37">
        <v>1.21</v>
      </c>
      <c r="X321" s="42"/>
      <c r="Y321" s="42"/>
    </row>
    <row r="322" spans="1:25" x14ac:dyDescent="0.25">
      <c r="A322" s="28" t="s">
        <v>35</v>
      </c>
      <c r="B322" s="29">
        <v>34627</v>
      </c>
      <c r="C322" s="30"/>
      <c r="D322" s="31">
        <v>2.94</v>
      </c>
      <c r="E322" s="32">
        <f t="shared" si="29"/>
        <v>91.062860279999995</v>
      </c>
      <c r="F322" s="33">
        <v>40.770000000000003</v>
      </c>
      <c r="G322" s="34">
        <f t="shared" si="30"/>
        <v>571.05315900000005</v>
      </c>
      <c r="H322" s="35">
        <v>0.08</v>
      </c>
      <c r="I322" s="36">
        <f t="shared" si="31"/>
        <v>1.120536</v>
      </c>
      <c r="J322" s="33">
        <v>84.5</v>
      </c>
      <c r="K322" s="34">
        <f t="shared" si="34"/>
        <v>2373.2247499999999</v>
      </c>
      <c r="L322" s="31">
        <v>3.04</v>
      </c>
      <c r="M322" s="32">
        <f t="shared" si="32"/>
        <v>94.160236480000009</v>
      </c>
      <c r="N322" s="33">
        <v>29.624965195227997</v>
      </c>
      <c r="O322" s="34">
        <f t="shared" si="33"/>
        <v>414.94799999999998</v>
      </c>
      <c r="P322" s="37">
        <v>0.44800000000000001</v>
      </c>
      <c r="Q322" s="38">
        <v>0</v>
      </c>
      <c r="R322" s="44"/>
      <c r="S322" s="37">
        <v>2.3570000000000002</v>
      </c>
      <c r="T322" s="40">
        <v>34.356000000000002</v>
      </c>
      <c r="U322" s="41">
        <v>9.3000000000000007</v>
      </c>
      <c r="V322" s="37">
        <v>7.5839999999999996</v>
      </c>
      <c r="W322" s="37">
        <v>1.1599999999999999</v>
      </c>
      <c r="X322" s="42"/>
      <c r="Y322" s="42"/>
    </row>
    <row r="323" spans="1:25" x14ac:dyDescent="0.25">
      <c r="A323" s="28" t="s">
        <v>35</v>
      </c>
      <c r="B323" s="29">
        <v>34634</v>
      </c>
      <c r="C323" s="30"/>
      <c r="D323" s="31">
        <v>3.02</v>
      </c>
      <c r="E323" s="32">
        <f t="shared" ref="E323:E386" si="35">D323*30.973762</f>
        <v>93.540761240000009</v>
      </c>
      <c r="F323" s="33">
        <v>39.770000000000003</v>
      </c>
      <c r="G323" s="34">
        <f t="shared" ref="G323:G386" si="36">F323*14.0067</f>
        <v>557.04645900000003</v>
      </c>
      <c r="H323" s="35">
        <v>0.56000000000000005</v>
      </c>
      <c r="I323" s="36">
        <f t="shared" ref="I323:I386" si="37">H323*14.0067</f>
        <v>7.8437520000000012</v>
      </c>
      <c r="J323" s="33">
        <v>106.49</v>
      </c>
      <c r="K323" s="34">
        <f t="shared" si="34"/>
        <v>2990.8248949999997</v>
      </c>
      <c r="L323" s="31">
        <v>3.1</v>
      </c>
      <c r="M323" s="32">
        <f t="shared" ref="M323:M386" si="38">L323*30.973762</f>
        <v>96.018662200000009</v>
      </c>
      <c r="N323" s="33">
        <v>45.286898412902396</v>
      </c>
      <c r="O323" s="34">
        <f t="shared" ref="O323:O386" si="39">N323*14.0067</f>
        <v>634.32000000000005</v>
      </c>
      <c r="P323" s="37">
        <v>0.64600000000000002</v>
      </c>
      <c r="Q323" s="38">
        <v>0.12</v>
      </c>
      <c r="R323" s="44"/>
      <c r="S323" s="37">
        <v>2.3679999999999999</v>
      </c>
      <c r="T323" s="40">
        <v>34.39</v>
      </c>
      <c r="U323" s="41">
        <v>8</v>
      </c>
      <c r="V323" s="37">
        <v>7.5839999999999996</v>
      </c>
      <c r="W323" s="37">
        <v>1.1599999999999999</v>
      </c>
      <c r="X323" s="42"/>
      <c r="Y323" s="42"/>
    </row>
    <row r="324" spans="1:25" x14ac:dyDescent="0.25">
      <c r="A324" s="28" t="s">
        <v>35</v>
      </c>
      <c r="B324" s="29">
        <v>34641</v>
      </c>
      <c r="C324" s="30"/>
      <c r="D324" s="31">
        <v>3.09</v>
      </c>
      <c r="E324" s="32">
        <f t="shared" si="35"/>
        <v>95.708924580000001</v>
      </c>
      <c r="F324" s="33">
        <v>39.520000000000003</v>
      </c>
      <c r="G324" s="34">
        <f t="shared" si="36"/>
        <v>553.54478400000005</v>
      </c>
      <c r="H324" s="35">
        <v>0.56000000000000005</v>
      </c>
      <c r="I324" s="36">
        <f t="shared" si="37"/>
        <v>7.8437520000000012</v>
      </c>
      <c r="J324" s="33">
        <v>80.94</v>
      </c>
      <c r="K324" s="34">
        <f t="shared" si="34"/>
        <v>2273.24037</v>
      </c>
      <c r="L324" s="31">
        <v>3.15</v>
      </c>
      <c r="M324" s="32">
        <f t="shared" si="38"/>
        <v>97.567350300000001</v>
      </c>
      <c r="N324" s="33">
        <v>44.810626343107224</v>
      </c>
      <c r="O324" s="34">
        <f t="shared" si="39"/>
        <v>627.649</v>
      </c>
      <c r="P324" s="37">
        <v>0.68799999999999994</v>
      </c>
      <c r="Q324" s="38">
        <v>0.09</v>
      </c>
      <c r="R324" s="44"/>
      <c r="S324" s="37">
        <v>2.3610000000000002</v>
      </c>
      <c r="T324" s="40">
        <v>34.365000000000002</v>
      </c>
      <c r="U324" s="41">
        <v>10.199999999999999</v>
      </c>
      <c r="V324" s="37">
        <v>7.5810000000000004</v>
      </c>
      <c r="W324" s="37">
        <v>1.18</v>
      </c>
      <c r="X324" s="42"/>
      <c r="Y324" s="42"/>
    </row>
    <row r="325" spans="1:25" x14ac:dyDescent="0.25">
      <c r="A325" s="28" t="s">
        <v>35</v>
      </c>
      <c r="B325" s="29">
        <v>34647</v>
      </c>
      <c r="C325" s="30"/>
      <c r="D325" s="31">
        <v>3.09</v>
      </c>
      <c r="E325" s="32">
        <f t="shared" si="35"/>
        <v>95.708924580000001</v>
      </c>
      <c r="F325" s="33">
        <v>41.09</v>
      </c>
      <c r="G325" s="34">
        <f t="shared" si="36"/>
        <v>575.53530300000011</v>
      </c>
      <c r="H325" s="35">
        <v>0.56000000000000005</v>
      </c>
      <c r="I325" s="36">
        <f t="shared" si="37"/>
        <v>7.8437520000000012</v>
      </c>
      <c r="J325" s="33">
        <v>85.15</v>
      </c>
      <c r="K325" s="34">
        <f t="shared" si="34"/>
        <v>2391.480325</v>
      </c>
      <c r="L325" s="31">
        <v>3.11</v>
      </c>
      <c r="M325" s="32">
        <f t="shared" si="38"/>
        <v>96.328399820000001</v>
      </c>
      <c r="N325" s="33">
        <v>44.696109718920226</v>
      </c>
      <c r="O325" s="34">
        <f t="shared" si="39"/>
        <v>626.04499999999996</v>
      </c>
      <c r="P325" s="37">
        <v>0.63200000000000001</v>
      </c>
      <c r="Q325" s="38">
        <v>0.12</v>
      </c>
      <c r="R325" s="44"/>
      <c r="S325" s="37">
        <v>2.3740000000000001</v>
      </c>
      <c r="T325" s="40">
        <v>34.387999999999998</v>
      </c>
      <c r="U325" s="41">
        <v>11.5</v>
      </c>
      <c r="V325" s="37">
        <v>7.59</v>
      </c>
      <c r="W325" s="37">
        <v>1.21</v>
      </c>
      <c r="X325" s="42"/>
      <c r="Y325" s="42"/>
    </row>
    <row r="326" spans="1:25" x14ac:dyDescent="0.25">
      <c r="A326" s="28" t="s">
        <v>35</v>
      </c>
      <c r="B326" s="29">
        <v>34655</v>
      </c>
      <c r="C326" s="30"/>
      <c r="D326" s="31">
        <v>3.06</v>
      </c>
      <c r="E326" s="32">
        <f t="shared" si="35"/>
        <v>94.779711720000009</v>
      </c>
      <c r="F326" s="33">
        <v>41.52</v>
      </c>
      <c r="G326" s="34">
        <f t="shared" si="36"/>
        <v>581.5581840000001</v>
      </c>
      <c r="H326" s="35">
        <v>0.56000000000000005</v>
      </c>
      <c r="I326" s="36">
        <f t="shared" si="37"/>
        <v>7.8437520000000012</v>
      </c>
      <c r="J326" s="33">
        <v>87.96</v>
      </c>
      <c r="K326" s="34">
        <f t="shared" si="34"/>
        <v>2470.40058</v>
      </c>
      <c r="L326" s="31">
        <v>3.09</v>
      </c>
      <c r="M326" s="32">
        <f t="shared" si="38"/>
        <v>95.708924580000001</v>
      </c>
      <c r="N326" s="33">
        <v>45.004105178236131</v>
      </c>
      <c r="O326" s="34">
        <f t="shared" si="39"/>
        <v>630.35900000000004</v>
      </c>
      <c r="P326" s="37">
        <v>0.79100000000000004</v>
      </c>
      <c r="Q326" s="38">
        <v>7.0000000000000007E-2</v>
      </c>
      <c r="R326" s="44"/>
      <c r="S326" s="37">
        <v>2.3719999999999999</v>
      </c>
      <c r="T326" s="40">
        <v>34.393999999999998</v>
      </c>
      <c r="U326" s="41">
        <v>9.1</v>
      </c>
      <c r="V326" s="37">
        <v>7.5629999999999997</v>
      </c>
      <c r="W326" s="37">
        <v>1.1599999999999999</v>
      </c>
      <c r="X326" s="42"/>
      <c r="Y326" s="42"/>
    </row>
    <row r="327" spans="1:25" x14ac:dyDescent="0.25">
      <c r="A327" s="28" t="s">
        <v>35</v>
      </c>
      <c r="B327" s="29">
        <v>34661</v>
      </c>
      <c r="C327" s="30"/>
      <c r="D327" s="31">
        <v>3.1</v>
      </c>
      <c r="E327" s="32">
        <f t="shared" si="35"/>
        <v>96.018662200000009</v>
      </c>
      <c r="F327" s="33">
        <v>41.14</v>
      </c>
      <c r="G327" s="34">
        <f t="shared" si="36"/>
        <v>576.23563799999999</v>
      </c>
      <c r="H327" s="35">
        <v>0.56000000000000005</v>
      </c>
      <c r="I327" s="36">
        <f t="shared" si="37"/>
        <v>7.8437520000000012</v>
      </c>
      <c r="J327" s="33">
        <v>84.44</v>
      </c>
      <c r="K327" s="34">
        <f t="shared" si="34"/>
        <v>2371.53962</v>
      </c>
      <c r="L327" s="31">
        <v>3.13</v>
      </c>
      <c r="M327" s="32">
        <f t="shared" si="38"/>
        <v>96.947875060000001</v>
      </c>
      <c r="N327" s="33">
        <v>45.735255270691887</v>
      </c>
      <c r="O327" s="34">
        <f t="shared" si="39"/>
        <v>640.6</v>
      </c>
      <c r="P327" s="37">
        <v>0.70799999999999996</v>
      </c>
      <c r="Q327" s="38">
        <v>0</v>
      </c>
      <c r="R327" s="44"/>
      <c r="S327" s="37">
        <v>2.3679999999999999</v>
      </c>
      <c r="T327" s="40">
        <v>34.378999999999998</v>
      </c>
      <c r="U327" s="41">
        <v>9.6</v>
      </c>
      <c r="V327" s="37">
        <v>7.5860000000000003</v>
      </c>
      <c r="W327" s="37">
        <v>1.18</v>
      </c>
      <c r="X327" s="42"/>
      <c r="Y327" s="42"/>
    </row>
    <row r="328" spans="1:25" x14ac:dyDescent="0.25">
      <c r="A328" s="28" t="s">
        <v>35</v>
      </c>
      <c r="B328" s="29">
        <v>34667</v>
      </c>
      <c r="C328" s="30"/>
      <c r="D328" s="31">
        <v>3.03</v>
      </c>
      <c r="E328" s="32">
        <f t="shared" si="35"/>
        <v>93.850498860000002</v>
      </c>
      <c r="F328" s="33">
        <v>41.26</v>
      </c>
      <c r="G328" s="34">
        <f t="shared" si="36"/>
        <v>577.91644199999996</v>
      </c>
      <c r="H328" s="35">
        <v>0.56000000000000005</v>
      </c>
      <c r="I328" s="36">
        <f t="shared" si="37"/>
        <v>7.8437520000000012</v>
      </c>
      <c r="J328" s="33">
        <v>87.65</v>
      </c>
      <c r="K328" s="34">
        <f t="shared" si="34"/>
        <v>2461.6940750000003</v>
      </c>
      <c r="L328" s="31">
        <v>3.09</v>
      </c>
      <c r="M328" s="32">
        <f t="shared" si="38"/>
        <v>95.708924580000001</v>
      </c>
      <c r="N328" s="33">
        <v>45.213147993460275</v>
      </c>
      <c r="O328" s="34">
        <f t="shared" si="39"/>
        <v>633.28700000000003</v>
      </c>
      <c r="P328" s="37">
        <v>0.626</v>
      </c>
      <c r="Q328" s="38">
        <v>0.03</v>
      </c>
      <c r="R328" s="44"/>
      <c r="S328" s="37">
        <v>2.375</v>
      </c>
      <c r="T328" s="40">
        <v>34.393000000000001</v>
      </c>
      <c r="U328" s="41">
        <v>9.1999999999999993</v>
      </c>
      <c r="V328" s="37">
        <v>7.5720000000000001</v>
      </c>
      <c r="W328" s="37">
        <v>1.23</v>
      </c>
      <c r="X328" s="42"/>
      <c r="Y328" s="42"/>
    </row>
    <row r="329" spans="1:25" x14ac:dyDescent="0.25">
      <c r="A329" s="28" t="s">
        <v>35</v>
      </c>
      <c r="B329" s="29">
        <v>34675</v>
      </c>
      <c r="C329" s="30"/>
      <c r="D329" s="31">
        <v>3.13</v>
      </c>
      <c r="E329" s="32">
        <f t="shared" si="35"/>
        <v>96.947875060000001</v>
      </c>
      <c r="F329" s="33">
        <v>40.92</v>
      </c>
      <c r="G329" s="34">
        <f t="shared" si="36"/>
        <v>573.15416400000004</v>
      </c>
      <c r="H329" s="35">
        <v>0.56000000000000005</v>
      </c>
      <c r="I329" s="36">
        <f t="shared" si="37"/>
        <v>7.8437520000000012</v>
      </c>
      <c r="J329" s="33">
        <v>85.11</v>
      </c>
      <c r="K329" s="34">
        <f t="shared" si="34"/>
        <v>2390.3569050000001</v>
      </c>
      <c r="L329" s="31">
        <v>3.15</v>
      </c>
      <c r="M329" s="32">
        <f t="shared" si="38"/>
        <v>97.567350300000001</v>
      </c>
      <c r="N329" s="33">
        <v>44.721811704398604</v>
      </c>
      <c r="O329" s="34">
        <f t="shared" si="39"/>
        <v>626.40499999999997</v>
      </c>
      <c r="P329" s="37">
        <v>0.66200000000000003</v>
      </c>
      <c r="Q329" s="38">
        <v>0.12</v>
      </c>
      <c r="R329" s="44"/>
      <c r="S329" s="37">
        <v>2.37</v>
      </c>
      <c r="T329" s="40">
        <v>34.366999999999997</v>
      </c>
      <c r="U329" s="41">
        <v>9.4</v>
      </c>
      <c r="V329" s="37">
        <v>7.5469999999999997</v>
      </c>
      <c r="W329" s="37">
        <v>1.1599999999999999</v>
      </c>
      <c r="X329" s="42"/>
      <c r="Y329" s="42"/>
    </row>
    <row r="330" spans="1:25" x14ac:dyDescent="0.25">
      <c r="A330" s="28" t="s">
        <v>35</v>
      </c>
      <c r="B330" s="29">
        <v>34680</v>
      </c>
      <c r="C330" s="30"/>
      <c r="D330" s="31">
        <v>3.08</v>
      </c>
      <c r="E330" s="32">
        <f t="shared" si="35"/>
        <v>95.399186960000009</v>
      </c>
      <c r="F330" s="33">
        <v>41.02</v>
      </c>
      <c r="G330" s="34">
        <f t="shared" si="36"/>
        <v>574.55483400000003</v>
      </c>
      <c r="H330" s="35">
        <v>0.3</v>
      </c>
      <c r="I330" s="36">
        <f t="shared" si="37"/>
        <v>4.2020099999999996</v>
      </c>
      <c r="J330" s="33">
        <v>85.96</v>
      </c>
      <c r="K330" s="34">
        <f t="shared" si="34"/>
        <v>2414.2295799999997</v>
      </c>
      <c r="L330" s="31">
        <v>3.15</v>
      </c>
      <c r="M330" s="32">
        <f t="shared" si="38"/>
        <v>97.567350300000001</v>
      </c>
      <c r="N330" s="33">
        <v>45.543918267686173</v>
      </c>
      <c r="O330" s="34">
        <f t="shared" si="39"/>
        <v>637.91999999999996</v>
      </c>
      <c r="P330" s="37">
        <v>0.65700000000000003</v>
      </c>
      <c r="Q330" s="38">
        <v>0.05</v>
      </c>
      <c r="R330" s="44"/>
      <c r="S330" s="37">
        <v>2.3610000000000002</v>
      </c>
      <c r="T330" s="40">
        <v>34.369999999999997</v>
      </c>
      <c r="U330" s="41">
        <v>10.1</v>
      </c>
      <c r="V330" s="37">
        <v>7.5609999999999999</v>
      </c>
      <c r="W330" s="37">
        <v>1.24</v>
      </c>
      <c r="X330" s="42"/>
      <c r="Y330" s="42"/>
    </row>
    <row r="331" spans="1:25" x14ac:dyDescent="0.25">
      <c r="A331" s="28" t="s">
        <v>35</v>
      </c>
      <c r="B331" s="29">
        <v>34688</v>
      </c>
      <c r="C331" s="30"/>
      <c r="D331" s="31">
        <v>3.12</v>
      </c>
      <c r="E331" s="32">
        <f t="shared" si="35"/>
        <v>96.638137440000008</v>
      </c>
      <c r="F331" s="33">
        <v>41.73</v>
      </c>
      <c r="G331" s="34">
        <f t="shared" si="36"/>
        <v>584.49959100000001</v>
      </c>
      <c r="H331" s="35">
        <v>0.03</v>
      </c>
      <c r="I331" s="36">
        <f t="shared" si="37"/>
        <v>0.42020099999999999</v>
      </c>
      <c r="J331" s="33">
        <v>87.23</v>
      </c>
      <c r="K331" s="34">
        <f t="shared" si="34"/>
        <v>2449.8981650000001</v>
      </c>
      <c r="L331" s="31">
        <v>3.35</v>
      </c>
      <c r="M331" s="32">
        <f t="shared" si="38"/>
        <v>103.7621027</v>
      </c>
      <c r="N331" s="33">
        <v>46.93482404849108</v>
      </c>
      <c r="O331" s="34">
        <f t="shared" si="39"/>
        <v>657.40200000000004</v>
      </c>
      <c r="P331" s="37">
        <v>0.69299999999999995</v>
      </c>
      <c r="Q331" s="38">
        <v>0.04</v>
      </c>
      <c r="R331" s="44"/>
      <c r="S331" s="37">
        <v>2.3639999999999999</v>
      </c>
      <c r="T331" s="40">
        <v>34.381</v>
      </c>
      <c r="U331" s="41">
        <v>7.2</v>
      </c>
      <c r="V331" s="37">
        <v>7.5919999999999996</v>
      </c>
      <c r="W331" s="37">
        <v>1.1299999999999999</v>
      </c>
      <c r="X331" s="42"/>
      <c r="Y331" s="42"/>
    </row>
    <row r="332" spans="1:25" x14ac:dyDescent="0.25">
      <c r="A332" s="28" t="s">
        <v>35</v>
      </c>
      <c r="B332" s="29">
        <v>34695</v>
      </c>
      <c r="C332" s="30"/>
      <c r="D332" s="31">
        <v>3.15</v>
      </c>
      <c r="E332" s="32">
        <f t="shared" si="35"/>
        <v>97.567350300000001</v>
      </c>
      <c r="F332" s="33">
        <v>41.99</v>
      </c>
      <c r="G332" s="34">
        <f t="shared" si="36"/>
        <v>588.14133300000003</v>
      </c>
      <c r="H332" s="35">
        <v>0.04</v>
      </c>
      <c r="I332" s="36">
        <f t="shared" si="37"/>
        <v>0.56026799999999999</v>
      </c>
      <c r="J332" s="33">
        <v>87.93</v>
      </c>
      <c r="K332" s="34">
        <f t="shared" si="34"/>
        <v>2469.5580150000001</v>
      </c>
      <c r="L332" s="31">
        <v>3.26</v>
      </c>
      <c r="M332" s="32">
        <f t="shared" si="38"/>
        <v>100.97446411999999</v>
      </c>
      <c r="N332" s="33">
        <v>46.053674313007342</v>
      </c>
      <c r="O332" s="34">
        <f t="shared" si="39"/>
        <v>645.05999999999995</v>
      </c>
      <c r="P332" s="37">
        <v>0.64300000000000002</v>
      </c>
      <c r="Q332" s="38">
        <v>0.18</v>
      </c>
      <c r="R332" s="44"/>
      <c r="S332" s="37">
        <v>2.3959999999999999</v>
      </c>
      <c r="T332" s="40">
        <v>34.4</v>
      </c>
      <c r="U332" s="41">
        <v>7.9</v>
      </c>
      <c r="V332" s="37">
        <v>7.5830000000000002</v>
      </c>
      <c r="W332" s="37">
        <v>1.19</v>
      </c>
      <c r="X332" s="42"/>
      <c r="Y332" s="42"/>
    </row>
    <row r="333" spans="1:25" x14ac:dyDescent="0.25">
      <c r="A333" s="28" t="s">
        <v>35</v>
      </c>
      <c r="B333" s="29">
        <v>34702</v>
      </c>
      <c r="C333" s="30"/>
      <c r="D333" s="31">
        <v>3.11</v>
      </c>
      <c r="E333" s="32">
        <f t="shared" si="35"/>
        <v>96.328399820000001</v>
      </c>
      <c r="F333" s="33">
        <v>42.23</v>
      </c>
      <c r="G333" s="34">
        <f t="shared" si="36"/>
        <v>591.50294099999996</v>
      </c>
      <c r="H333" s="35">
        <v>0.01</v>
      </c>
      <c r="I333" s="36">
        <f t="shared" si="37"/>
        <v>0.140067</v>
      </c>
      <c r="J333" s="33">
        <v>87.2</v>
      </c>
      <c r="K333" s="34">
        <f t="shared" si="34"/>
        <v>2449.0556000000001</v>
      </c>
      <c r="L333" s="31">
        <v>3.16</v>
      </c>
      <c r="M333" s="32">
        <f t="shared" si="38"/>
        <v>97.877087920000008</v>
      </c>
      <c r="N333" s="33">
        <v>42.082000000000001</v>
      </c>
      <c r="O333" s="34">
        <f t="shared" si="39"/>
        <v>589.42994940000005</v>
      </c>
      <c r="P333" s="37">
        <v>0.55300000000000005</v>
      </c>
      <c r="Q333" s="38">
        <v>0.04</v>
      </c>
      <c r="R333" s="44"/>
      <c r="S333" s="37">
        <v>2.3250000000000002</v>
      </c>
      <c r="T333" s="40">
        <v>34.396000000000001</v>
      </c>
      <c r="U333" s="41">
        <v>7.5</v>
      </c>
      <c r="V333" s="37">
        <v>7.5869999999999997</v>
      </c>
      <c r="W333" s="37">
        <v>1.08</v>
      </c>
      <c r="X333" s="42"/>
      <c r="Y333" s="42"/>
    </row>
    <row r="334" spans="1:25" x14ac:dyDescent="0.25">
      <c r="A334" s="28" t="s">
        <v>35</v>
      </c>
      <c r="B334" s="29">
        <v>34709</v>
      </c>
      <c r="C334" s="30"/>
      <c r="D334" s="31">
        <v>3.16</v>
      </c>
      <c r="E334" s="32">
        <f t="shared" si="35"/>
        <v>97.877087920000008</v>
      </c>
      <c r="F334" s="33">
        <v>41.83</v>
      </c>
      <c r="G334" s="34">
        <f t="shared" si="36"/>
        <v>585.900261</v>
      </c>
      <c r="H334" s="35">
        <v>0.03</v>
      </c>
      <c r="I334" s="36">
        <f t="shared" si="37"/>
        <v>0.42020099999999999</v>
      </c>
      <c r="J334" s="33">
        <v>86.69</v>
      </c>
      <c r="K334" s="34">
        <f t="shared" si="34"/>
        <v>2434.7319950000001</v>
      </c>
      <c r="L334" s="31">
        <v>3.23</v>
      </c>
      <c r="M334" s="32">
        <f t="shared" si="38"/>
        <v>100.04525126</v>
      </c>
      <c r="N334" s="33">
        <v>44.963999999999999</v>
      </c>
      <c r="O334" s="34">
        <f t="shared" si="39"/>
        <v>629.79725880000001</v>
      </c>
      <c r="P334" s="37">
        <v>0.621</v>
      </c>
      <c r="Q334" s="38">
        <v>0</v>
      </c>
      <c r="R334" s="44"/>
      <c r="S334" s="37">
        <v>2.3420000000000001</v>
      </c>
      <c r="T334" s="40">
        <v>34.375999999999998</v>
      </c>
      <c r="U334" s="41">
        <v>7.7</v>
      </c>
      <c r="V334" s="37">
        <v>7.5750000000000002</v>
      </c>
      <c r="W334" s="37">
        <v>1.22</v>
      </c>
      <c r="X334" s="42"/>
      <c r="Y334" s="42"/>
    </row>
    <row r="335" spans="1:25" x14ac:dyDescent="0.25">
      <c r="A335" s="28" t="s">
        <v>35</v>
      </c>
      <c r="B335" s="29">
        <v>34718</v>
      </c>
      <c r="C335" s="30"/>
      <c r="D335" s="31">
        <v>3.06</v>
      </c>
      <c r="E335" s="32">
        <f t="shared" si="35"/>
        <v>94.779711720000009</v>
      </c>
      <c r="F335" s="33">
        <v>41.42</v>
      </c>
      <c r="G335" s="34">
        <f t="shared" si="36"/>
        <v>580.15751399999999</v>
      </c>
      <c r="H335" s="35">
        <v>0.22</v>
      </c>
      <c r="I335" s="36">
        <f t="shared" si="37"/>
        <v>3.081474</v>
      </c>
      <c r="J335" s="33">
        <v>87.72</v>
      </c>
      <c r="K335" s="34">
        <f t="shared" si="34"/>
        <v>2463.6600600000002</v>
      </c>
      <c r="L335" s="31">
        <v>3.09</v>
      </c>
      <c r="M335" s="32">
        <f t="shared" si="38"/>
        <v>95.708924580000001</v>
      </c>
      <c r="N335" s="33">
        <v>45.145642857142853</v>
      </c>
      <c r="O335" s="34">
        <f t="shared" si="39"/>
        <v>632.34147580714284</v>
      </c>
      <c r="P335" s="37">
        <v>0.58599999999999997</v>
      </c>
      <c r="Q335" s="38">
        <v>0.04</v>
      </c>
      <c r="R335" s="44"/>
      <c r="S335" s="37">
        <v>2.3210000000000002</v>
      </c>
      <c r="T335" s="40">
        <v>34.381999999999998</v>
      </c>
      <c r="U335" s="41">
        <v>8.4</v>
      </c>
      <c r="V335" s="37">
        <v>7.6029999999999998</v>
      </c>
      <c r="W335" s="37">
        <v>1.23</v>
      </c>
      <c r="X335" s="42"/>
      <c r="Y335" s="42"/>
    </row>
    <row r="336" spans="1:25" x14ac:dyDescent="0.25">
      <c r="A336" s="28" t="s">
        <v>35</v>
      </c>
      <c r="B336" s="29">
        <v>34725</v>
      </c>
      <c r="C336" s="30"/>
      <c r="D336" s="31">
        <v>3.12</v>
      </c>
      <c r="E336" s="32">
        <f t="shared" si="35"/>
        <v>96.638137440000008</v>
      </c>
      <c r="F336" s="33">
        <v>41.99</v>
      </c>
      <c r="G336" s="34">
        <f t="shared" si="36"/>
        <v>588.14133300000003</v>
      </c>
      <c r="H336" s="35">
        <v>0.01</v>
      </c>
      <c r="I336" s="36">
        <f t="shared" si="37"/>
        <v>0.140067</v>
      </c>
      <c r="J336" s="33">
        <v>88.04</v>
      </c>
      <c r="K336" s="34">
        <f t="shared" si="34"/>
        <v>2472.6474200000002</v>
      </c>
      <c r="L336" s="31">
        <v>3.17</v>
      </c>
      <c r="M336" s="32">
        <f t="shared" si="38"/>
        <v>98.186825540000001</v>
      </c>
      <c r="N336" s="33">
        <v>46.738928571428573</v>
      </c>
      <c r="O336" s="34">
        <f t="shared" si="39"/>
        <v>654.65815082142865</v>
      </c>
      <c r="P336" s="37">
        <v>0.65300000000000002</v>
      </c>
      <c r="Q336" s="38">
        <v>0.19</v>
      </c>
      <c r="R336" s="44"/>
      <c r="S336" s="37">
        <v>2.3260000000000001</v>
      </c>
      <c r="T336" s="40">
        <v>34.408000000000001</v>
      </c>
      <c r="U336" s="41">
        <v>7.4</v>
      </c>
      <c r="V336" s="37">
        <v>7.5730000000000004</v>
      </c>
      <c r="W336" s="37">
        <v>1.22</v>
      </c>
      <c r="X336" s="42"/>
      <c r="Y336" s="42"/>
    </row>
    <row r="337" spans="1:25" x14ac:dyDescent="0.25">
      <c r="A337" s="28" t="s">
        <v>35</v>
      </c>
      <c r="B337" s="29">
        <v>34730</v>
      </c>
      <c r="C337" s="30"/>
      <c r="D337" s="31">
        <v>3.01</v>
      </c>
      <c r="E337" s="32">
        <f t="shared" si="35"/>
        <v>93.231023620000002</v>
      </c>
      <c r="F337" s="33">
        <v>40.200000000000003</v>
      </c>
      <c r="G337" s="34">
        <f t="shared" si="36"/>
        <v>563.06934000000001</v>
      </c>
      <c r="H337" s="35">
        <v>0.17</v>
      </c>
      <c r="I337" s="36">
        <f t="shared" si="37"/>
        <v>2.3811390000000001</v>
      </c>
      <c r="J337" s="33">
        <v>82.58</v>
      </c>
      <c r="K337" s="34">
        <f t="shared" si="34"/>
        <v>2319.3005899999998</v>
      </c>
      <c r="L337" s="31">
        <v>3.04</v>
      </c>
      <c r="M337" s="32">
        <f t="shared" si="38"/>
        <v>94.160236480000009</v>
      </c>
      <c r="N337" s="33">
        <v>43.345500000000001</v>
      </c>
      <c r="O337" s="34">
        <f t="shared" si="39"/>
        <v>607.12741485000004</v>
      </c>
      <c r="P337" s="37">
        <v>0.63500000000000001</v>
      </c>
      <c r="Q337" s="38">
        <v>0.05</v>
      </c>
      <c r="R337" s="44"/>
      <c r="S337" s="37">
        <v>2.3170000000000002</v>
      </c>
      <c r="T337" s="40">
        <v>34.375999999999998</v>
      </c>
      <c r="U337" s="41">
        <v>8.6999999999999993</v>
      </c>
      <c r="V337" s="37">
        <v>7.6</v>
      </c>
      <c r="W337" s="37">
        <v>1.45</v>
      </c>
      <c r="X337" s="42"/>
      <c r="Y337" s="42"/>
    </row>
    <row r="338" spans="1:25" x14ac:dyDescent="0.25">
      <c r="A338" s="28" t="s">
        <v>35</v>
      </c>
      <c r="B338" s="29">
        <v>34740</v>
      </c>
      <c r="C338" s="30"/>
      <c r="D338" s="31">
        <v>3.16</v>
      </c>
      <c r="E338" s="32">
        <f t="shared" si="35"/>
        <v>97.877087920000008</v>
      </c>
      <c r="F338" s="33">
        <v>41.65</v>
      </c>
      <c r="G338" s="34">
        <f t="shared" si="36"/>
        <v>583.37905499999999</v>
      </c>
      <c r="H338" s="35">
        <v>0.04</v>
      </c>
      <c r="I338" s="36">
        <f t="shared" si="37"/>
        <v>0.56026799999999999</v>
      </c>
      <c r="J338" s="33">
        <v>89.5</v>
      </c>
      <c r="K338" s="34">
        <f t="shared" si="34"/>
        <v>2513.6522500000001</v>
      </c>
      <c r="L338" s="31">
        <v>3.2</v>
      </c>
      <c r="M338" s="32">
        <f t="shared" si="38"/>
        <v>99.116038400000008</v>
      </c>
      <c r="N338" s="33">
        <v>46.821857142857141</v>
      </c>
      <c r="O338" s="34">
        <f t="shared" si="39"/>
        <v>655.81970644285718</v>
      </c>
      <c r="P338" s="37">
        <v>0.69499999999999995</v>
      </c>
      <c r="Q338" s="38">
        <v>0.27</v>
      </c>
      <c r="R338" s="44"/>
      <c r="S338" s="37">
        <v>2.3330000000000002</v>
      </c>
      <c r="T338" s="40">
        <v>34.418999999999997</v>
      </c>
      <c r="U338" s="41">
        <v>8.1</v>
      </c>
      <c r="V338" s="37">
        <v>7.5679999999999996</v>
      </c>
      <c r="W338" s="37">
        <v>1.2</v>
      </c>
      <c r="X338" s="42"/>
      <c r="Y338" s="42"/>
    </row>
    <row r="339" spans="1:25" x14ac:dyDescent="0.25">
      <c r="A339" s="28" t="s">
        <v>35</v>
      </c>
      <c r="B339" s="29">
        <v>34746</v>
      </c>
      <c r="C339" s="30"/>
      <c r="D339" s="31">
        <v>3.04</v>
      </c>
      <c r="E339" s="32">
        <f t="shared" si="35"/>
        <v>94.160236480000009</v>
      </c>
      <c r="F339" s="33">
        <v>42.19</v>
      </c>
      <c r="G339" s="34">
        <f t="shared" si="36"/>
        <v>590.94267300000001</v>
      </c>
      <c r="H339" s="35">
        <v>0.2</v>
      </c>
      <c r="I339" s="36">
        <f t="shared" si="37"/>
        <v>2.8013400000000002</v>
      </c>
      <c r="J339" s="33">
        <v>83.6</v>
      </c>
      <c r="K339" s="34">
        <f t="shared" si="34"/>
        <v>2347.9477999999999</v>
      </c>
      <c r="L339" s="31">
        <v>3.11</v>
      </c>
      <c r="M339" s="32">
        <f t="shared" si="38"/>
        <v>96.328399820000001</v>
      </c>
      <c r="N339" s="33">
        <v>44.71442857142857</v>
      </c>
      <c r="O339" s="34">
        <f t="shared" si="39"/>
        <v>626.30158667142859</v>
      </c>
      <c r="P339" s="37">
        <v>0.69199999999999995</v>
      </c>
      <c r="Q339" s="38">
        <v>0</v>
      </c>
      <c r="R339" s="44"/>
      <c r="S339" s="37">
        <v>2.3250000000000002</v>
      </c>
      <c r="T339" s="40">
        <v>34.366999999999997</v>
      </c>
      <c r="U339" s="41">
        <v>7.4</v>
      </c>
      <c r="V339" s="37">
        <v>7.5789999999999997</v>
      </c>
      <c r="W339" s="37">
        <v>1.08</v>
      </c>
      <c r="X339" s="42"/>
      <c r="Y339" s="42"/>
    </row>
    <row r="340" spans="1:25" x14ac:dyDescent="0.25">
      <c r="A340" s="28" t="s">
        <v>35</v>
      </c>
      <c r="B340" s="29">
        <v>34754</v>
      </c>
      <c r="C340" s="30"/>
      <c r="D340" s="31">
        <v>3.13</v>
      </c>
      <c r="E340" s="32">
        <f t="shared" si="35"/>
        <v>96.947875060000001</v>
      </c>
      <c r="F340" s="33">
        <v>42.23</v>
      </c>
      <c r="G340" s="34">
        <f t="shared" si="36"/>
        <v>591.50294099999996</v>
      </c>
      <c r="H340" s="35">
        <v>0.19</v>
      </c>
      <c r="I340" s="36">
        <f t="shared" si="37"/>
        <v>2.661273</v>
      </c>
      <c r="J340" s="33">
        <v>88.84</v>
      </c>
      <c r="K340" s="34">
        <f t="shared" si="34"/>
        <v>2495.11582</v>
      </c>
      <c r="L340" s="31">
        <v>3.15</v>
      </c>
      <c r="M340" s="32">
        <f t="shared" si="38"/>
        <v>97.567350300000001</v>
      </c>
      <c r="N340" s="33">
        <v>45.10135714285714</v>
      </c>
      <c r="O340" s="34">
        <f t="shared" si="39"/>
        <v>631.72117909285714</v>
      </c>
      <c r="P340" s="37">
        <v>0.65100000000000002</v>
      </c>
      <c r="Q340" s="38">
        <v>0.01</v>
      </c>
      <c r="R340" s="44"/>
      <c r="S340" s="37">
        <v>2.3330000000000002</v>
      </c>
      <c r="T340" s="40">
        <v>34.414999999999999</v>
      </c>
      <c r="U340" s="41">
        <v>7.6</v>
      </c>
      <c r="V340" s="37">
        <v>7.5750000000000002</v>
      </c>
      <c r="W340" s="37">
        <v>1.08</v>
      </c>
      <c r="X340" s="42"/>
      <c r="Y340" s="42"/>
    </row>
    <row r="341" spans="1:25" x14ac:dyDescent="0.25">
      <c r="A341" s="28" t="s">
        <v>35</v>
      </c>
      <c r="B341" s="29">
        <v>34759</v>
      </c>
      <c r="C341" s="30"/>
      <c r="D341" s="31">
        <v>3.09</v>
      </c>
      <c r="E341" s="32">
        <f t="shared" si="35"/>
        <v>95.708924580000001</v>
      </c>
      <c r="F341" s="33">
        <v>41.02</v>
      </c>
      <c r="G341" s="34">
        <f t="shared" si="36"/>
        <v>574.55483400000003</v>
      </c>
      <c r="H341" s="35">
        <v>0.32</v>
      </c>
      <c r="I341" s="36">
        <f t="shared" si="37"/>
        <v>4.4821439999999999</v>
      </c>
      <c r="J341" s="33">
        <v>89.08</v>
      </c>
      <c r="K341" s="34">
        <f t="shared" si="34"/>
        <v>2501.8563399999998</v>
      </c>
      <c r="L341" s="31">
        <v>3.11</v>
      </c>
      <c r="M341" s="32">
        <f t="shared" si="38"/>
        <v>96.328399820000001</v>
      </c>
      <c r="N341" s="33">
        <v>45.812999999999995</v>
      </c>
      <c r="O341" s="34">
        <f t="shared" si="39"/>
        <v>641.68894709999995</v>
      </c>
      <c r="P341" s="37">
        <v>0.73</v>
      </c>
      <c r="Q341" s="38">
        <v>0.03</v>
      </c>
      <c r="R341" s="44"/>
      <c r="S341" s="37">
        <v>2.3250000000000002</v>
      </c>
      <c r="T341" s="40">
        <v>34.368000000000002</v>
      </c>
      <c r="U341" s="41">
        <v>7.8</v>
      </c>
      <c r="V341" s="37">
        <v>7.5640000000000001</v>
      </c>
      <c r="W341" s="37">
        <v>1.07</v>
      </c>
      <c r="X341" s="42"/>
      <c r="Y341" s="42"/>
    </row>
    <row r="342" spans="1:25" x14ac:dyDescent="0.25">
      <c r="A342" s="28" t="s">
        <v>35</v>
      </c>
      <c r="B342" s="29">
        <v>34765</v>
      </c>
      <c r="C342" s="30"/>
      <c r="D342" s="31">
        <v>3.14</v>
      </c>
      <c r="E342" s="32">
        <f t="shared" si="35"/>
        <v>97.257612680000008</v>
      </c>
      <c r="F342" s="33">
        <v>41.4</v>
      </c>
      <c r="G342" s="34">
        <f t="shared" si="36"/>
        <v>579.87738000000002</v>
      </c>
      <c r="H342" s="35">
        <v>0.35</v>
      </c>
      <c r="I342" s="36">
        <f t="shared" si="37"/>
        <v>4.9023449999999995</v>
      </c>
      <c r="J342" s="33">
        <v>84.26</v>
      </c>
      <c r="K342" s="34">
        <f t="shared" ref="K342:K405" si="40">J342*28.0855</f>
        <v>2366.48423</v>
      </c>
      <c r="L342" s="31">
        <v>3.16</v>
      </c>
      <c r="M342" s="32">
        <f t="shared" si="38"/>
        <v>97.877087920000008</v>
      </c>
      <c r="N342" s="33">
        <v>42.612714285714283</v>
      </c>
      <c r="O342" s="34">
        <f t="shared" si="39"/>
        <v>596.8635051857143</v>
      </c>
      <c r="P342" s="37">
        <v>0.66700000000000004</v>
      </c>
      <c r="Q342" s="38">
        <v>0.02</v>
      </c>
      <c r="R342" s="44"/>
      <c r="S342" s="37">
        <v>2.3260000000000001</v>
      </c>
      <c r="T342" s="40">
        <v>34.365000000000002</v>
      </c>
      <c r="U342" s="41">
        <v>13.5</v>
      </c>
      <c r="V342" s="37">
        <v>7.5519999999999996</v>
      </c>
      <c r="W342" s="37">
        <v>1.04</v>
      </c>
      <c r="X342" s="42"/>
      <c r="Y342" s="42"/>
    </row>
    <row r="343" spans="1:25" x14ac:dyDescent="0.25">
      <c r="A343" s="28" t="s">
        <v>35</v>
      </c>
      <c r="B343" s="29">
        <v>34774</v>
      </c>
      <c r="C343" s="30"/>
      <c r="D343" s="31">
        <v>3.18</v>
      </c>
      <c r="E343" s="32">
        <f t="shared" si="35"/>
        <v>98.496563160000008</v>
      </c>
      <c r="F343" s="33">
        <v>41.98</v>
      </c>
      <c r="G343" s="34">
        <f t="shared" si="36"/>
        <v>588.00126599999999</v>
      </c>
      <c r="H343" s="35">
        <v>0.08</v>
      </c>
      <c r="I343" s="36">
        <f t="shared" si="37"/>
        <v>1.120536</v>
      </c>
      <c r="J343" s="33">
        <v>85.56</v>
      </c>
      <c r="K343" s="34">
        <f t="shared" si="40"/>
        <v>2402.9953799999998</v>
      </c>
      <c r="L343" s="31">
        <v>3.23</v>
      </c>
      <c r="M343" s="32">
        <f t="shared" si="38"/>
        <v>100.04525126</v>
      </c>
      <c r="N343" s="33">
        <v>45.032071428571427</v>
      </c>
      <c r="O343" s="34">
        <f t="shared" si="39"/>
        <v>630.75071487857144</v>
      </c>
      <c r="P343" s="37">
        <v>0.61699999999999999</v>
      </c>
      <c r="Q343" s="38">
        <v>0.04</v>
      </c>
      <c r="R343" s="44"/>
      <c r="S343" s="37">
        <v>2.331</v>
      </c>
      <c r="T343" s="40">
        <v>34.369999999999997</v>
      </c>
      <c r="U343" s="41">
        <v>14.4</v>
      </c>
      <c r="V343" s="37">
        <v>7.5679999999999996</v>
      </c>
      <c r="W343" s="37">
        <v>1.01</v>
      </c>
      <c r="X343" s="42"/>
      <c r="Y343" s="42"/>
    </row>
    <row r="344" spans="1:25" x14ac:dyDescent="0.25">
      <c r="A344" s="28" t="s">
        <v>35</v>
      </c>
      <c r="B344" s="29">
        <v>34781</v>
      </c>
      <c r="C344" s="30"/>
      <c r="D344" s="31">
        <v>3.15</v>
      </c>
      <c r="E344" s="32">
        <f t="shared" si="35"/>
        <v>97.567350300000001</v>
      </c>
      <c r="F344" s="33">
        <v>41.5</v>
      </c>
      <c r="G344" s="34">
        <f t="shared" si="36"/>
        <v>581.27805000000001</v>
      </c>
      <c r="H344" s="35">
        <v>0.38</v>
      </c>
      <c r="I344" s="36">
        <f t="shared" si="37"/>
        <v>5.322546</v>
      </c>
      <c r="J344" s="33">
        <v>85.27</v>
      </c>
      <c r="K344" s="34">
        <f t="shared" si="40"/>
        <v>2394.8505849999997</v>
      </c>
      <c r="L344" s="31">
        <v>3.16</v>
      </c>
      <c r="M344" s="32">
        <f t="shared" si="38"/>
        <v>97.877087920000008</v>
      </c>
      <c r="N344" s="33">
        <v>42.770500000000006</v>
      </c>
      <c r="O344" s="34">
        <f t="shared" si="39"/>
        <v>599.07356235000009</v>
      </c>
      <c r="P344" s="37">
        <v>0.59099999999999997</v>
      </c>
      <c r="Q344" s="38">
        <v>0.02</v>
      </c>
      <c r="R344" s="44"/>
      <c r="S344" s="37">
        <v>2.3260000000000001</v>
      </c>
      <c r="T344" s="40">
        <v>34.363999999999997</v>
      </c>
      <c r="U344" s="41">
        <v>8.6</v>
      </c>
      <c r="V344" s="37">
        <v>7.5739999999999998</v>
      </c>
      <c r="W344" s="37">
        <v>1.04</v>
      </c>
      <c r="X344" s="42"/>
      <c r="Y344" s="42"/>
    </row>
    <row r="345" spans="1:25" x14ac:dyDescent="0.25">
      <c r="A345" s="28" t="s">
        <v>35</v>
      </c>
      <c r="B345" s="29">
        <v>34786</v>
      </c>
      <c r="C345" s="30"/>
      <c r="D345" s="31">
        <v>3.14</v>
      </c>
      <c r="E345" s="32">
        <f t="shared" si="35"/>
        <v>97.257612680000008</v>
      </c>
      <c r="F345" s="33">
        <v>41.45</v>
      </c>
      <c r="G345" s="34">
        <f t="shared" si="36"/>
        <v>580.57771500000001</v>
      </c>
      <c r="H345" s="35">
        <v>0.26</v>
      </c>
      <c r="I345" s="36">
        <f t="shared" si="37"/>
        <v>3.6417420000000003</v>
      </c>
      <c r="J345" s="33">
        <v>87.96</v>
      </c>
      <c r="K345" s="34">
        <f t="shared" si="40"/>
        <v>2470.40058</v>
      </c>
      <c r="L345" s="31">
        <v>3.16</v>
      </c>
      <c r="M345" s="32">
        <f t="shared" si="38"/>
        <v>97.877087920000008</v>
      </c>
      <c r="N345" s="33">
        <v>44.135928571428572</v>
      </c>
      <c r="O345" s="34">
        <f t="shared" si="39"/>
        <v>618.1987107214286</v>
      </c>
      <c r="P345" s="37">
        <v>0.66</v>
      </c>
      <c r="Q345" s="38">
        <v>0</v>
      </c>
      <c r="R345" s="44"/>
      <c r="S345" s="37">
        <v>2.3420000000000001</v>
      </c>
      <c r="T345" s="40">
        <v>34.369999999999997</v>
      </c>
      <c r="U345" s="41">
        <v>8.6</v>
      </c>
      <c r="V345" s="37">
        <v>7.5839999999999996</v>
      </c>
      <c r="W345" s="37">
        <v>1.07</v>
      </c>
      <c r="X345" s="42"/>
      <c r="Y345" s="42"/>
    </row>
    <row r="346" spans="1:25" x14ac:dyDescent="0.25">
      <c r="A346" s="28" t="s">
        <v>35</v>
      </c>
      <c r="B346" s="29">
        <v>34795</v>
      </c>
      <c r="C346" s="30"/>
      <c r="D346" s="31">
        <v>3.11</v>
      </c>
      <c r="E346" s="32">
        <f t="shared" si="35"/>
        <v>96.328399820000001</v>
      </c>
      <c r="F346" s="33">
        <v>42.19</v>
      </c>
      <c r="G346" s="34">
        <f t="shared" si="36"/>
        <v>590.94267300000001</v>
      </c>
      <c r="H346" s="35">
        <v>0.38</v>
      </c>
      <c r="I346" s="36">
        <f t="shared" si="37"/>
        <v>5.322546</v>
      </c>
      <c r="J346" s="33">
        <v>89.03</v>
      </c>
      <c r="K346" s="34">
        <f t="shared" si="40"/>
        <v>2500.4520649999999</v>
      </c>
      <c r="L346" s="31">
        <v>3.19</v>
      </c>
      <c r="M346" s="32">
        <f t="shared" si="38"/>
        <v>98.806300780000001</v>
      </c>
      <c r="N346" s="33">
        <v>47.167285714285711</v>
      </c>
      <c r="O346" s="34">
        <f t="shared" si="39"/>
        <v>660.65802081428569</v>
      </c>
      <c r="P346" s="37">
        <v>0.68799999999999994</v>
      </c>
      <c r="Q346" s="38">
        <v>0.05</v>
      </c>
      <c r="R346" s="44"/>
      <c r="S346" s="37">
        <v>2.347</v>
      </c>
      <c r="T346" s="40">
        <v>34.384999999999998</v>
      </c>
      <c r="U346" s="41">
        <v>8.4</v>
      </c>
      <c r="V346" s="37">
        <v>7.5519999999999996</v>
      </c>
      <c r="W346" s="37">
        <v>1.1100000000000001</v>
      </c>
      <c r="X346" s="42"/>
      <c r="Y346" s="42"/>
    </row>
    <row r="347" spans="1:25" x14ac:dyDescent="0.25">
      <c r="A347" s="28" t="s">
        <v>35</v>
      </c>
      <c r="B347" s="29">
        <v>34802</v>
      </c>
      <c r="C347" s="30"/>
      <c r="D347" s="31">
        <v>3.02</v>
      </c>
      <c r="E347" s="32">
        <f t="shared" si="35"/>
        <v>93.540761240000009</v>
      </c>
      <c r="F347" s="33">
        <v>41.52</v>
      </c>
      <c r="G347" s="34">
        <f t="shared" si="36"/>
        <v>581.5581840000001</v>
      </c>
      <c r="H347" s="35">
        <v>0.33</v>
      </c>
      <c r="I347" s="36">
        <f t="shared" si="37"/>
        <v>4.6222110000000001</v>
      </c>
      <c r="J347" s="33">
        <v>86.39</v>
      </c>
      <c r="K347" s="34">
        <f t="shared" si="40"/>
        <v>2426.306345</v>
      </c>
      <c r="L347" s="31">
        <v>3.1</v>
      </c>
      <c r="M347" s="32">
        <f t="shared" si="38"/>
        <v>96.018662200000009</v>
      </c>
      <c r="N347" s="33">
        <v>47.497642857142857</v>
      </c>
      <c r="O347" s="34">
        <f t="shared" si="39"/>
        <v>665.28523420714282</v>
      </c>
      <c r="P347" s="37">
        <v>0.68100000000000005</v>
      </c>
      <c r="Q347" s="38">
        <v>0.01</v>
      </c>
      <c r="R347" s="44"/>
      <c r="S347" s="37">
        <v>2.3420000000000001</v>
      </c>
      <c r="T347" s="40">
        <v>34.374000000000002</v>
      </c>
      <c r="U347" s="41">
        <v>11.1</v>
      </c>
      <c r="V347" s="37">
        <v>7.5739999999999998</v>
      </c>
      <c r="W347" s="37">
        <v>1.2</v>
      </c>
      <c r="X347" s="42"/>
      <c r="Y347" s="42"/>
    </row>
    <row r="348" spans="1:25" x14ac:dyDescent="0.25">
      <c r="A348" s="28" t="s">
        <v>35</v>
      </c>
      <c r="B348" s="29">
        <v>34809</v>
      </c>
      <c r="C348" s="30"/>
      <c r="D348" s="31">
        <v>3.12</v>
      </c>
      <c r="E348" s="32">
        <f t="shared" si="35"/>
        <v>96.638137440000008</v>
      </c>
      <c r="F348" s="33">
        <v>42.19</v>
      </c>
      <c r="G348" s="34">
        <f t="shared" si="36"/>
        <v>590.94267300000001</v>
      </c>
      <c r="H348" s="35">
        <v>0.19</v>
      </c>
      <c r="I348" s="36">
        <f t="shared" si="37"/>
        <v>2.661273</v>
      </c>
      <c r="J348" s="33">
        <v>87.01</v>
      </c>
      <c r="K348" s="34">
        <f t="shared" si="40"/>
        <v>2443.7193550000002</v>
      </c>
      <c r="L348" s="31">
        <v>3.14</v>
      </c>
      <c r="M348" s="32">
        <f t="shared" si="38"/>
        <v>97.257612680000008</v>
      </c>
      <c r="N348" s="33">
        <v>43.433</v>
      </c>
      <c r="O348" s="34">
        <f t="shared" si="39"/>
        <v>608.35300110000003</v>
      </c>
      <c r="P348" s="37">
        <v>0.753</v>
      </c>
      <c r="Q348" s="38">
        <v>7.0000000000000007E-2</v>
      </c>
      <c r="R348" s="44"/>
      <c r="S348" s="37">
        <v>2.4089999999999998</v>
      </c>
      <c r="T348" s="40">
        <v>34.381999999999998</v>
      </c>
      <c r="U348" s="41">
        <v>9.8000000000000007</v>
      </c>
      <c r="V348" s="37">
        <v>7.5739999999999998</v>
      </c>
      <c r="W348" s="37">
        <v>1.1499999999999999</v>
      </c>
      <c r="X348" s="42"/>
      <c r="Y348" s="42"/>
    </row>
    <row r="349" spans="1:25" x14ac:dyDescent="0.25">
      <c r="A349" s="28" t="s">
        <v>35</v>
      </c>
      <c r="B349" s="29">
        <v>34816</v>
      </c>
      <c r="C349" s="30"/>
      <c r="D349" s="31">
        <v>3.04</v>
      </c>
      <c r="E349" s="32">
        <f t="shared" si="35"/>
        <v>94.160236480000009</v>
      </c>
      <c r="F349" s="33">
        <v>40.93</v>
      </c>
      <c r="G349" s="34">
        <f t="shared" si="36"/>
        <v>573.29423099999997</v>
      </c>
      <c r="H349" s="35">
        <v>0.2</v>
      </c>
      <c r="I349" s="36">
        <f t="shared" si="37"/>
        <v>2.8013400000000002</v>
      </c>
      <c r="J349" s="33">
        <v>77.87</v>
      </c>
      <c r="K349" s="34">
        <f t="shared" si="40"/>
        <v>2187.0178850000002</v>
      </c>
      <c r="L349" s="31">
        <v>3.05</v>
      </c>
      <c r="M349" s="32">
        <f t="shared" si="38"/>
        <v>94.469974100000002</v>
      </c>
      <c r="N349" s="33">
        <v>46.236285714285714</v>
      </c>
      <c r="O349" s="34">
        <f t="shared" si="39"/>
        <v>647.61778311428577</v>
      </c>
      <c r="P349" s="37">
        <v>0.74299999999999999</v>
      </c>
      <c r="Q349" s="38">
        <v>0.01</v>
      </c>
      <c r="R349" s="44"/>
      <c r="S349" s="37">
        <v>2.403</v>
      </c>
      <c r="T349" s="40">
        <v>34.334000000000003</v>
      </c>
      <c r="U349" s="41">
        <v>10.8</v>
      </c>
      <c r="V349" s="37">
        <v>7.5739999999999998</v>
      </c>
      <c r="W349" s="37">
        <v>1.23</v>
      </c>
      <c r="X349" s="42"/>
      <c r="Y349" s="42"/>
    </row>
    <row r="350" spans="1:25" x14ac:dyDescent="0.25">
      <c r="A350" s="28" t="s">
        <v>35</v>
      </c>
      <c r="B350" s="29">
        <v>34823</v>
      </c>
      <c r="C350" s="30"/>
      <c r="D350" s="31">
        <v>3.05</v>
      </c>
      <c r="E350" s="32">
        <f t="shared" si="35"/>
        <v>94.469974100000002</v>
      </c>
      <c r="F350" s="33">
        <v>42.4</v>
      </c>
      <c r="G350" s="34">
        <f t="shared" si="36"/>
        <v>593.88408000000004</v>
      </c>
      <c r="H350" s="35">
        <v>0.18</v>
      </c>
      <c r="I350" s="36">
        <f t="shared" si="37"/>
        <v>2.5212059999999998</v>
      </c>
      <c r="J350" s="33">
        <v>86.93</v>
      </c>
      <c r="K350" s="34">
        <f t="shared" si="40"/>
        <v>2441.4725150000004</v>
      </c>
      <c r="L350" s="31">
        <v>3.16</v>
      </c>
      <c r="M350" s="32">
        <f t="shared" si="38"/>
        <v>97.877087920000008</v>
      </c>
      <c r="N350" s="33">
        <v>46.569928571428576</v>
      </c>
      <c r="O350" s="34">
        <f t="shared" si="39"/>
        <v>652.29101852142867</v>
      </c>
      <c r="P350" s="37">
        <v>0.73299999999999998</v>
      </c>
      <c r="Q350" s="38">
        <v>0</v>
      </c>
      <c r="R350" s="44"/>
      <c r="S350" s="37">
        <v>2.41</v>
      </c>
      <c r="T350" s="40">
        <v>34.380000000000003</v>
      </c>
      <c r="U350" s="41">
        <v>9.6</v>
      </c>
      <c r="V350" s="37">
        <v>7.569</v>
      </c>
      <c r="W350" s="37">
        <v>1.1599999999999999</v>
      </c>
      <c r="X350" s="42"/>
      <c r="Y350" s="42"/>
    </row>
    <row r="351" spans="1:25" x14ac:dyDescent="0.25">
      <c r="A351" s="28" t="s">
        <v>35</v>
      </c>
      <c r="B351" s="29">
        <v>34831</v>
      </c>
      <c r="C351" s="30"/>
      <c r="D351" s="31">
        <v>3.16</v>
      </c>
      <c r="E351" s="32">
        <f t="shared" si="35"/>
        <v>97.877087920000008</v>
      </c>
      <c r="F351" s="33">
        <v>41.8</v>
      </c>
      <c r="G351" s="34">
        <f t="shared" si="36"/>
        <v>585.48005999999998</v>
      </c>
      <c r="H351" s="35">
        <v>0.26</v>
      </c>
      <c r="I351" s="36">
        <f t="shared" si="37"/>
        <v>3.6417420000000003</v>
      </c>
      <c r="J351" s="33">
        <v>86.99</v>
      </c>
      <c r="K351" s="34">
        <f t="shared" si="40"/>
        <v>2443.1576449999998</v>
      </c>
      <c r="L351" s="31">
        <v>3.2</v>
      </c>
      <c r="M351" s="32">
        <f t="shared" si="38"/>
        <v>99.116038400000008</v>
      </c>
      <c r="N351" s="33">
        <v>46.186428571428571</v>
      </c>
      <c r="O351" s="34">
        <f t="shared" si="39"/>
        <v>646.91944907142863</v>
      </c>
      <c r="P351" s="37">
        <v>0.68700000000000006</v>
      </c>
      <c r="Q351" s="38">
        <v>0.22</v>
      </c>
      <c r="R351" s="44"/>
      <c r="S351" s="37">
        <v>2.4079999999999999</v>
      </c>
      <c r="T351" s="40">
        <v>34.371000000000002</v>
      </c>
      <c r="U351" s="41">
        <v>11.1</v>
      </c>
      <c r="V351" s="37">
        <v>7.5419999999999998</v>
      </c>
      <c r="W351" s="37">
        <v>1.18</v>
      </c>
      <c r="X351" s="42"/>
      <c r="Y351" s="42"/>
    </row>
    <row r="352" spans="1:25" x14ac:dyDescent="0.25">
      <c r="A352" s="28" t="s">
        <v>35</v>
      </c>
      <c r="B352" s="29">
        <v>34835</v>
      </c>
      <c r="C352" s="30"/>
      <c r="D352" s="31">
        <v>3.1</v>
      </c>
      <c r="E352" s="32">
        <f t="shared" si="35"/>
        <v>96.018662200000009</v>
      </c>
      <c r="F352" s="33">
        <v>41.97</v>
      </c>
      <c r="G352" s="34">
        <f t="shared" si="36"/>
        <v>587.86119900000006</v>
      </c>
      <c r="H352" s="35">
        <v>0.26</v>
      </c>
      <c r="I352" s="36">
        <f t="shared" si="37"/>
        <v>3.6417420000000003</v>
      </c>
      <c r="J352" s="33">
        <v>86.41</v>
      </c>
      <c r="K352" s="34">
        <f t="shared" si="40"/>
        <v>2426.8680549999999</v>
      </c>
      <c r="L352" s="31">
        <v>3.17</v>
      </c>
      <c r="M352" s="32">
        <f t="shared" si="38"/>
        <v>98.186825540000001</v>
      </c>
      <c r="N352" s="33">
        <v>45.753</v>
      </c>
      <c r="O352" s="34">
        <f t="shared" si="39"/>
        <v>640.84854510000002</v>
      </c>
      <c r="P352" s="37">
        <v>0.73599999999999999</v>
      </c>
      <c r="Q352" s="38">
        <v>0.02</v>
      </c>
      <c r="R352" s="44"/>
      <c r="S352" s="37">
        <v>2.403</v>
      </c>
      <c r="T352" s="40">
        <v>34.360999999999997</v>
      </c>
      <c r="U352" s="41">
        <v>11.2</v>
      </c>
      <c r="V352" s="37">
        <v>7.5270000000000001</v>
      </c>
      <c r="W352" s="37">
        <v>1.18</v>
      </c>
      <c r="X352" s="42"/>
      <c r="Y352" s="42"/>
    </row>
    <row r="353" spans="1:25" x14ac:dyDescent="0.25">
      <c r="A353" s="28" t="s">
        <v>35</v>
      </c>
      <c r="B353" s="29">
        <v>34844</v>
      </c>
      <c r="C353" s="30"/>
      <c r="D353" s="31">
        <v>3.15</v>
      </c>
      <c r="E353" s="32">
        <f t="shared" si="35"/>
        <v>97.567350300000001</v>
      </c>
      <c r="F353" s="33">
        <v>42.24</v>
      </c>
      <c r="G353" s="34">
        <f t="shared" si="36"/>
        <v>591.64300800000001</v>
      </c>
      <c r="H353" s="35">
        <v>0.24</v>
      </c>
      <c r="I353" s="36">
        <f t="shared" si="37"/>
        <v>3.3616079999999999</v>
      </c>
      <c r="J353" s="33">
        <v>86.35</v>
      </c>
      <c r="K353" s="34">
        <f t="shared" si="40"/>
        <v>2425.1829249999996</v>
      </c>
      <c r="L353" s="31">
        <v>3.15</v>
      </c>
      <c r="M353" s="32">
        <f t="shared" si="38"/>
        <v>97.567350300000001</v>
      </c>
      <c r="N353" s="33">
        <v>44.610857142857142</v>
      </c>
      <c r="O353" s="34">
        <f t="shared" si="39"/>
        <v>624.85089274285713</v>
      </c>
      <c r="P353" s="37">
        <v>0.73</v>
      </c>
      <c r="Q353" s="38">
        <v>0.01</v>
      </c>
      <c r="R353" s="44"/>
      <c r="S353" s="37">
        <v>2.41</v>
      </c>
      <c r="T353" s="40">
        <v>34.393000000000001</v>
      </c>
      <c r="U353" s="41">
        <v>8.9</v>
      </c>
      <c r="V353" s="37">
        <v>7.5339999999999998</v>
      </c>
      <c r="W353" s="37">
        <v>1.19</v>
      </c>
      <c r="X353" s="42"/>
      <c r="Y353" s="42"/>
    </row>
    <row r="354" spans="1:25" x14ac:dyDescent="0.25">
      <c r="A354" s="28" t="s">
        <v>35</v>
      </c>
      <c r="B354" s="29">
        <v>34851</v>
      </c>
      <c r="C354" s="30"/>
      <c r="D354" s="31">
        <v>3.15</v>
      </c>
      <c r="E354" s="32">
        <f t="shared" si="35"/>
        <v>97.567350300000001</v>
      </c>
      <c r="F354" s="33">
        <v>41.99</v>
      </c>
      <c r="G354" s="34">
        <f t="shared" si="36"/>
        <v>588.14133300000003</v>
      </c>
      <c r="H354" s="35">
        <v>0.21</v>
      </c>
      <c r="I354" s="36">
        <f t="shared" si="37"/>
        <v>2.9414069999999999</v>
      </c>
      <c r="J354" s="33">
        <v>84.34</v>
      </c>
      <c r="K354" s="34">
        <f t="shared" si="40"/>
        <v>2368.7310700000003</v>
      </c>
      <c r="L354" s="31">
        <v>3.18</v>
      </c>
      <c r="M354" s="32">
        <f t="shared" si="38"/>
        <v>98.496563160000008</v>
      </c>
      <c r="N354" s="33">
        <v>46.216357142857142</v>
      </c>
      <c r="O354" s="34">
        <f t="shared" si="39"/>
        <v>647.33864959285711</v>
      </c>
      <c r="P354" s="37">
        <v>0.79200000000000004</v>
      </c>
      <c r="Q354" s="38">
        <v>0.02</v>
      </c>
      <c r="R354" s="44"/>
      <c r="S354" s="37">
        <v>2.4049999999999998</v>
      </c>
      <c r="T354" s="40">
        <v>34.384</v>
      </c>
      <c r="U354" s="41">
        <v>10.199999999999999</v>
      </c>
      <c r="V354" s="37">
        <v>7.5309999999999997</v>
      </c>
      <c r="W354" s="37">
        <v>1.18</v>
      </c>
      <c r="X354" s="42"/>
      <c r="Y354" s="42"/>
    </row>
    <row r="355" spans="1:25" x14ac:dyDescent="0.25">
      <c r="A355" s="28" t="s">
        <v>35</v>
      </c>
      <c r="B355" s="29">
        <v>34858</v>
      </c>
      <c r="C355" s="30"/>
      <c r="D355" s="31">
        <v>3.15</v>
      </c>
      <c r="E355" s="32">
        <f t="shared" si="35"/>
        <v>97.567350300000001</v>
      </c>
      <c r="F355" s="33">
        <v>41.96</v>
      </c>
      <c r="G355" s="34">
        <f t="shared" si="36"/>
        <v>587.72113200000001</v>
      </c>
      <c r="H355" s="35">
        <v>0.2</v>
      </c>
      <c r="I355" s="36">
        <f t="shared" si="37"/>
        <v>2.8013400000000002</v>
      </c>
      <c r="J355" s="33">
        <v>84.1</v>
      </c>
      <c r="K355" s="34">
        <f t="shared" si="40"/>
        <v>2361.99055</v>
      </c>
      <c r="L355" s="31">
        <v>3.17</v>
      </c>
      <c r="M355" s="32">
        <f t="shared" si="38"/>
        <v>98.186825540000001</v>
      </c>
      <c r="N355" s="33">
        <v>45.853071428571425</v>
      </c>
      <c r="O355" s="34">
        <f t="shared" si="39"/>
        <v>642.25021557857144</v>
      </c>
      <c r="P355" s="37">
        <v>0.72599999999999998</v>
      </c>
      <c r="Q355" s="38">
        <v>0.01</v>
      </c>
      <c r="R355" s="44"/>
      <c r="S355" s="37">
        <v>2.41</v>
      </c>
      <c r="T355" s="40">
        <v>34.384</v>
      </c>
      <c r="U355" s="41">
        <v>8.9</v>
      </c>
      <c r="V355" s="37">
        <v>7.5549999999999997</v>
      </c>
      <c r="W355" s="37">
        <v>1.21</v>
      </c>
      <c r="X355" s="42"/>
      <c r="Y355" s="42"/>
    </row>
    <row r="356" spans="1:25" x14ac:dyDescent="0.25">
      <c r="A356" s="28" t="s">
        <v>35</v>
      </c>
      <c r="B356" s="29">
        <v>34865</v>
      </c>
      <c r="C356" s="30"/>
      <c r="D356" s="31">
        <v>3.14</v>
      </c>
      <c r="E356" s="32">
        <f t="shared" si="35"/>
        <v>97.257612680000008</v>
      </c>
      <c r="F356" s="33">
        <v>41.82</v>
      </c>
      <c r="G356" s="34">
        <f t="shared" si="36"/>
        <v>585.76019400000007</v>
      </c>
      <c r="H356" s="35">
        <v>0.25</v>
      </c>
      <c r="I356" s="36">
        <f t="shared" si="37"/>
        <v>3.5016750000000001</v>
      </c>
      <c r="J356" s="33">
        <v>83.2</v>
      </c>
      <c r="K356" s="34">
        <f t="shared" si="40"/>
        <v>2336.7136</v>
      </c>
      <c r="L356" s="31">
        <v>3.15</v>
      </c>
      <c r="M356" s="32">
        <f t="shared" si="38"/>
        <v>97.567350300000001</v>
      </c>
      <c r="N356" s="33">
        <v>45.448214285714286</v>
      </c>
      <c r="O356" s="34">
        <f t="shared" si="39"/>
        <v>636.57950303571431</v>
      </c>
      <c r="P356" s="37">
        <v>0.76200000000000001</v>
      </c>
      <c r="Q356" s="38">
        <v>0.02</v>
      </c>
      <c r="R356" s="44"/>
      <c r="S356" s="37">
        <v>2.4129999999999998</v>
      </c>
      <c r="T356" s="40">
        <v>34.378999999999998</v>
      </c>
      <c r="U356" s="41">
        <v>9.1999999999999993</v>
      </c>
      <c r="V356" s="37">
        <v>7.5460000000000003</v>
      </c>
      <c r="W356" s="37">
        <v>1.23</v>
      </c>
      <c r="X356" s="42"/>
      <c r="Y356" s="42"/>
    </row>
    <row r="357" spans="1:25" x14ac:dyDescent="0.25">
      <c r="A357" s="28" t="s">
        <v>35</v>
      </c>
      <c r="B357" s="29">
        <v>34872</v>
      </c>
      <c r="C357" s="30"/>
      <c r="D357" s="31">
        <v>3.12</v>
      </c>
      <c r="E357" s="32">
        <f t="shared" si="35"/>
        <v>96.638137440000008</v>
      </c>
      <c r="F357" s="33">
        <v>42.16</v>
      </c>
      <c r="G357" s="34">
        <f t="shared" si="36"/>
        <v>590.52247199999999</v>
      </c>
      <c r="H357" s="35">
        <v>0.35</v>
      </c>
      <c r="I357" s="36">
        <f t="shared" si="37"/>
        <v>4.9023449999999995</v>
      </c>
      <c r="J357" s="33">
        <v>88.32</v>
      </c>
      <c r="K357" s="34">
        <f t="shared" si="40"/>
        <v>2480.51136</v>
      </c>
      <c r="L357" s="31">
        <v>3.15</v>
      </c>
      <c r="M357" s="32">
        <f t="shared" si="38"/>
        <v>97.567350300000001</v>
      </c>
      <c r="N357" s="33">
        <v>45.781428571428577</v>
      </c>
      <c r="O357" s="34">
        <f t="shared" si="39"/>
        <v>641.24673557142864</v>
      </c>
      <c r="P357" s="37">
        <v>0.67900000000000005</v>
      </c>
      <c r="Q357" s="38">
        <v>0.12</v>
      </c>
      <c r="R357" s="44"/>
      <c r="S357" s="37">
        <v>2.4180000000000001</v>
      </c>
      <c r="T357" s="40">
        <v>34.417999999999999</v>
      </c>
      <c r="U357" s="41">
        <v>9.6999999999999993</v>
      </c>
      <c r="V357" s="37">
        <v>7.5339999999999998</v>
      </c>
      <c r="W357" s="37">
        <v>1.1200000000000001</v>
      </c>
      <c r="X357" s="42"/>
      <c r="Y357" s="42"/>
    </row>
    <row r="358" spans="1:25" ht="15.75" thickBot="1" x14ac:dyDescent="0.3">
      <c r="A358" s="45" t="s">
        <v>35</v>
      </c>
      <c r="B358" s="46">
        <v>34880</v>
      </c>
      <c r="C358" s="47"/>
      <c r="D358" s="48">
        <v>3.08</v>
      </c>
      <c r="E358" s="49">
        <f t="shared" si="35"/>
        <v>95.399186960000009</v>
      </c>
      <c r="F358" s="50">
        <v>41.75</v>
      </c>
      <c r="G358" s="51">
        <f t="shared" si="36"/>
        <v>584.77972499999998</v>
      </c>
      <c r="H358" s="52">
        <v>0.47</v>
      </c>
      <c r="I358" s="53">
        <f t="shared" si="37"/>
        <v>6.5831489999999997</v>
      </c>
      <c r="J358" s="50">
        <v>83.4</v>
      </c>
      <c r="K358" s="51">
        <f t="shared" si="40"/>
        <v>2342.3307</v>
      </c>
      <c r="L358" s="48">
        <v>3.13</v>
      </c>
      <c r="M358" s="49">
        <f t="shared" si="38"/>
        <v>96.947875060000001</v>
      </c>
      <c r="N358" s="50">
        <v>45.575142857142858</v>
      </c>
      <c r="O358" s="51">
        <f t="shared" si="39"/>
        <v>638.35735345714284</v>
      </c>
      <c r="P358" s="54">
        <v>0.66700000000000004</v>
      </c>
      <c r="Q358" s="55">
        <v>0.02</v>
      </c>
      <c r="R358" s="56"/>
      <c r="S358" s="54">
        <v>2.4159999999999999</v>
      </c>
      <c r="T358" s="57">
        <v>34.390999999999998</v>
      </c>
      <c r="U358" s="58">
        <v>9.6</v>
      </c>
      <c r="V358" s="54">
        <v>7.5629999999999997</v>
      </c>
      <c r="W358" s="54">
        <v>1.05</v>
      </c>
      <c r="X358" s="59"/>
      <c r="Y358" s="59"/>
    </row>
    <row r="359" spans="1:25" x14ac:dyDescent="0.25">
      <c r="A359" s="28" t="s">
        <v>35</v>
      </c>
      <c r="B359" s="29">
        <v>34885</v>
      </c>
      <c r="C359" s="30"/>
      <c r="D359" s="31">
        <v>3.1</v>
      </c>
      <c r="E359" s="32">
        <f t="shared" si="35"/>
        <v>96.018662200000009</v>
      </c>
      <c r="F359" s="33">
        <v>41.69</v>
      </c>
      <c r="G359" s="34">
        <f t="shared" si="36"/>
        <v>583.93932299999994</v>
      </c>
      <c r="H359" s="35">
        <v>0.02</v>
      </c>
      <c r="I359" s="36">
        <f t="shared" si="37"/>
        <v>0.28013399999999999</v>
      </c>
      <c r="J359" s="33">
        <v>82.82</v>
      </c>
      <c r="K359" s="34">
        <f t="shared" si="40"/>
        <v>2326.0411099999997</v>
      </c>
      <c r="L359" s="31">
        <v>3.23</v>
      </c>
      <c r="M359" s="32">
        <f t="shared" si="38"/>
        <v>100.04525126</v>
      </c>
      <c r="N359" s="33">
        <v>44.08</v>
      </c>
      <c r="O359" s="34">
        <f t="shared" si="39"/>
        <v>617.41533600000002</v>
      </c>
      <c r="P359" s="37">
        <v>0.61599999999999999</v>
      </c>
      <c r="Q359" s="38">
        <v>0.08</v>
      </c>
      <c r="R359" s="44"/>
      <c r="S359" s="37">
        <v>2.4159999999999999</v>
      </c>
      <c r="T359" s="40">
        <v>34.378999999999998</v>
      </c>
      <c r="U359" s="41">
        <v>9.9</v>
      </c>
      <c r="V359" s="37">
        <v>7.5679999999999996</v>
      </c>
      <c r="W359" s="37">
        <v>1.1299999999999999</v>
      </c>
      <c r="X359" s="42"/>
      <c r="Y359" s="42"/>
    </row>
    <row r="360" spans="1:25" x14ac:dyDescent="0.25">
      <c r="A360" s="28" t="s">
        <v>35</v>
      </c>
      <c r="B360" s="29">
        <v>34892</v>
      </c>
      <c r="C360" s="30"/>
      <c r="D360" s="31">
        <v>2.99</v>
      </c>
      <c r="E360" s="32">
        <f t="shared" si="35"/>
        <v>92.611548380000002</v>
      </c>
      <c r="F360" s="33">
        <v>40.61</v>
      </c>
      <c r="G360" s="34">
        <f t="shared" si="36"/>
        <v>568.81208700000002</v>
      </c>
      <c r="H360" s="35">
        <v>0.09</v>
      </c>
      <c r="I360" s="36">
        <f t="shared" si="37"/>
        <v>1.2606029999999999</v>
      </c>
      <c r="J360" s="33">
        <v>82.78</v>
      </c>
      <c r="K360" s="34">
        <f t="shared" si="40"/>
        <v>2324.9176900000002</v>
      </c>
      <c r="L360" s="31">
        <v>3.09</v>
      </c>
      <c r="M360" s="32">
        <f t="shared" si="38"/>
        <v>95.708924580000001</v>
      </c>
      <c r="N360" s="60">
        <v>44.092285714285715</v>
      </c>
      <c r="O360" s="34">
        <f t="shared" si="39"/>
        <v>617.58741831428574</v>
      </c>
      <c r="P360" s="37">
        <v>0.57999999999999996</v>
      </c>
      <c r="Q360" s="38">
        <v>9.7999999999999129E-2</v>
      </c>
      <c r="R360" s="44"/>
      <c r="S360" s="37">
        <v>2.4129999999999998</v>
      </c>
      <c r="T360" s="40">
        <v>34.363</v>
      </c>
      <c r="U360" s="41">
        <v>11.2</v>
      </c>
      <c r="V360" s="37">
        <v>7.5620000000000003</v>
      </c>
      <c r="W360" s="37">
        <v>1.1399999999999999</v>
      </c>
      <c r="X360" s="42"/>
      <c r="Y360" s="42"/>
    </row>
    <row r="361" spans="1:25" x14ac:dyDescent="0.25">
      <c r="A361" s="28" t="s">
        <v>35</v>
      </c>
      <c r="B361" s="29">
        <v>34899</v>
      </c>
      <c r="C361" s="30"/>
      <c r="D361" s="31">
        <v>2.99</v>
      </c>
      <c r="E361" s="32">
        <f t="shared" si="35"/>
        <v>92.611548380000002</v>
      </c>
      <c r="F361" s="33">
        <v>40.869999999999997</v>
      </c>
      <c r="G361" s="34">
        <f t="shared" si="36"/>
        <v>572.45382899999993</v>
      </c>
      <c r="H361" s="35">
        <v>0.01</v>
      </c>
      <c r="I361" s="36">
        <f t="shared" si="37"/>
        <v>0.140067</v>
      </c>
      <c r="J361" s="33">
        <v>84.24</v>
      </c>
      <c r="K361" s="34">
        <f t="shared" si="40"/>
        <v>2365.9225199999996</v>
      </c>
      <c r="L361" s="31">
        <v>3.06</v>
      </c>
      <c r="M361" s="32">
        <f t="shared" si="38"/>
        <v>94.779711720000009</v>
      </c>
      <c r="N361" s="60">
        <v>44.079642857142858</v>
      </c>
      <c r="O361" s="34">
        <f t="shared" si="39"/>
        <v>617.41033360714289</v>
      </c>
      <c r="P361" s="37">
        <v>0.64</v>
      </c>
      <c r="Q361" s="38">
        <v>0.14950000000000033</v>
      </c>
      <c r="R361" s="44"/>
      <c r="S361" s="37">
        <v>2.4129999999999998</v>
      </c>
      <c r="T361" s="40">
        <v>34.375999999999998</v>
      </c>
      <c r="U361" s="41">
        <v>8.4</v>
      </c>
      <c r="V361" s="37">
        <v>7.5819999999999999</v>
      </c>
      <c r="W361" s="37">
        <v>1.1299999999999999</v>
      </c>
      <c r="X361" s="42"/>
      <c r="Y361" s="42"/>
    </row>
    <row r="362" spans="1:25" x14ac:dyDescent="0.25">
      <c r="A362" s="28" t="s">
        <v>35</v>
      </c>
      <c r="B362" s="29">
        <v>34907</v>
      </c>
      <c r="C362" s="30"/>
      <c r="D362" s="31">
        <v>3.03</v>
      </c>
      <c r="E362" s="32">
        <f t="shared" si="35"/>
        <v>93.850498860000002</v>
      </c>
      <c r="F362" s="33">
        <v>41.07</v>
      </c>
      <c r="G362" s="34">
        <f t="shared" si="36"/>
        <v>575.25516900000002</v>
      </c>
      <c r="H362" s="35">
        <v>0.04</v>
      </c>
      <c r="I362" s="36">
        <f t="shared" si="37"/>
        <v>0.56026799999999999</v>
      </c>
      <c r="J362" s="33">
        <v>82.87</v>
      </c>
      <c r="K362" s="34">
        <f t="shared" si="40"/>
        <v>2327.445385</v>
      </c>
      <c r="L362" s="31">
        <v>3.06</v>
      </c>
      <c r="M362" s="32">
        <f t="shared" si="38"/>
        <v>94.779711720000009</v>
      </c>
      <c r="N362" s="60">
        <v>44.844499999999996</v>
      </c>
      <c r="O362" s="34">
        <f t="shared" si="39"/>
        <v>628.12345814999992</v>
      </c>
      <c r="P362" s="37">
        <v>0.63200000000000001</v>
      </c>
      <c r="Q362" s="38">
        <v>0</v>
      </c>
      <c r="R362" s="44"/>
      <c r="S362" s="37">
        <v>2.4340000000000002</v>
      </c>
      <c r="T362" s="40">
        <v>34.371000000000002</v>
      </c>
      <c r="U362" s="41">
        <v>8.5</v>
      </c>
      <c r="V362" s="37">
        <v>7.56</v>
      </c>
      <c r="W362" s="37">
        <v>1.1000000000000001</v>
      </c>
      <c r="X362" s="42"/>
      <c r="Y362" s="42"/>
    </row>
    <row r="363" spans="1:25" x14ac:dyDescent="0.25">
      <c r="A363" s="28" t="s">
        <v>35</v>
      </c>
      <c r="B363" s="29">
        <v>34913</v>
      </c>
      <c r="C363" s="30"/>
      <c r="D363" s="31">
        <v>3.12</v>
      </c>
      <c r="E363" s="32">
        <f t="shared" si="35"/>
        <v>96.638137440000008</v>
      </c>
      <c r="F363" s="33">
        <v>41.02</v>
      </c>
      <c r="G363" s="34">
        <f t="shared" si="36"/>
        <v>574.55483400000003</v>
      </c>
      <c r="H363" s="35">
        <v>0.36</v>
      </c>
      <c r="I363" s="36">
        <f t="shared" si="37"/>
        <v>5.0424119999999997</v>
      </c>
      <c r="J363" s="33">
        <v>87.52</v>
      </c>
      <c r="K363" s="34">
        <f t="shared" si="40"/>
        <v>2458.0429599999998</v>
      </c>
      <c r="L363" s="31">
        <v>3.13</v>
      </c>
      <c r="M363" s="32">
        <f t="shared" si="38"/>
        <v>96.947875060000001</v>
      </c>
      <c r="N363" s="60">
        <v>44.657642857142854</v>
      </c>
      <c r="O363" s="34">
        <f t="shared" si="39"/>
        <v>625.50620620714278</v>
      </c>
      <c r="P363" s="37">
        <v>0.54900000000000004</v>
      </c>
      <c r="Q363" s="38">
        <v>0.16649999999999998</v>
      </c>
      <c r="R363" s="44"/>
      <c r="S363" s="37">
        <v>2.44</v>
      </c>
      <c r="T363" s="40">
        <v>34.402000000000001</v>
      </c>
      <c r="U363" s="41">
        <v>8.1999999999999993</v>
      </c>
      <c r="V363" s="37">
        <v>7.5780000000000003</v>
      </c>
      <c r="W363" s="37">
        <v>1.08</v>
      </c>
      <c r="X363" s="42"/>
      <c r="Y363" s="42"/>
    </row>
    <row r="364" spans="1:25" x14ac:dyDescent="0.25">
      <c r="A364" s="28" t="s">
        <v>35</v>
      </c>
      <c r="B364" s="29">
        <v>34921</v>
      </c>
      <c r="C364" s="30"/>
      <c r="D364" s="31">
        <v>3.01</v>
      </c>
      <c r="E364" s="32">
        <f t="shared" si="35"/>
        <v>93.231023620000002</v>
      </c>
      <c r="F364" s="33">
        <v>41.24</v>
      </c>
      <c r="G364" s="34">
        <f t="shared" si="36"/>
        <v>577.6363080000001</v>
      </c>
      <c r="H364" s="35">
        <v>0.31</v>
      </c>
      <c r="I364" s="36">
        <f t="shared" si="37"/>
        <v>4.3420769999999997</v>
      </c>
      <c r="J364" s="33">
        <v>85.35</v>
      </c>
      <c r="K364" s="34">
        <f t="shared" si="40"/>
        <v>2397.0974249999999</v>
      </c>
      <c r="L364" s="31">
        <v>3.04</v>
      </c>
      <c r="M364" s="32">
        <f t="shared" si="38"/>
        <v>94.160236480000009</v>
      </c>
      <c r="N364" s="60">
        <v>45.364357142857145</v>
      </c>
      <c r="O364" s="34">
        <f t="shared" si="39"/>
        <v>635.40494119285722</v>
      </c>
      <c r="P364" s="37">
        <v>0.55000000000000004</v>
      </c>
      <c r="Q364" s="38">
        <v>6.8249999999998867E-2</v>
      </c>
      <c r="R364" s="44"/>
      <c r="S364" s="37">
        <v>2.4380000000000002</v>
      </c>
      <c r="T364" s="40">
        <v>34.395000000000003</v>
      </c>
      <c r="U364" s="41">
        <v>8.3000000000000007</v>
      </c>
      <c r="V364" s="37">
        <v>7.5659999999999998</v>
      </c>
      <c r="W364" s="37">
        <v>1.03</v>
      </c>
      <c r="X364" s="42"/>
      <c r="Y364" s="42"/>
    </row>
    <row r="365" spans="1:25" x14ac:dyDescent="0.25">
      <c r="A365" s="28" t="s">
        <v>35</v>
      </c>
      <c r="B365" s="29">
        <v>34927</v>
      </c>
      <c r="C365" s="30"/>
      <c r="D365" s="31">
        <v>3.01</v>
      </c>
      <c r="E365" s="32">
        <f t="shared" si="35"/>
        <v>93.231023620000002</v>
      </c>
      <c r="F365" s="33">
        <v>40.4</v>
      </c>
      <c r="G365" s="34">
        <f t="shared" si="36"/>
        <v>565.87067999999999</v>
      </c>
      <c r="H365" s="35">
        <v>0.39</v>
      </c>
      <c r="I365" s="36">
        <f t="shared" si="37"/>
        <v>5.4626130000000002</v>
      </c>
      <c r="J365" s="33">
        <v>82.46</v>
      </c>
      <c r="K365" s="34">
        <f t="shared" si="40"/>
        <v>2315.9303299999997</v>
      </c>
      <c r="L365" s="31">
        <v>3.06</v>
      </c>
      <c r="M365" s="32">
        <f t="shared" si="38"/>
        <v>94.779711720000009</v>
      </c>
      <c r="N365" s="60">
        <v>41.446071428571429</v>
      </c>
      <c r="O365" s="34">
        <f t="shared" si="39"/>
        <v>580.5226886785714</v>
      </c>
      <c r="P365" s="37">
        <v>0.55700000000000005</v>
      </c>
      <c r="Q365" s="38">
        <v>2.2000000000001185E-2</v>
      </c>
      <c r="R365" s="44"/>
      <c r="S365" s="37">
        <v>2.4489999999999998</v>
      </c>
      <c r="T365" s="40">
        <v>34.371000000000002</v>
      </c>
      <c r="U365" s="41">
        <v>7.6</v>
      </c>
      <c r="V365" s="37">
        <v>7.5590000000000002</v>
      </c>
      <c r="W365" s="37">
        <v>1.05</v>
      </c>
      <c r="X365" s="42"/>
      <c r="Y365" s="42"/>
    </row>
    <row r="366" spans="1:25" x14ac:dyDescent="0.25">
      <c r="A366" s="28" t="s">
        <v>35</v>
      </c>
      <c r="B366" s="29">
        <v>34935</v>
      </c>
      <c r="C366" s="30"/>
      <c r="D366" s="31">
        <v>3.02</v>
      </c>
      <c r="E366" s="32">
        <f t="shared" si="35"/>
        <v>93.540761240000009</v>
      </c>
      <c r="F366" s="33">
        <v>41.75</v>
      </c>
      <c r="G366" s="34">
        <f t="shared" si="36"/>
        <v>584.77972499999998</v>
      </c>
      <c r="H366" s="35">
        <v>0.25</v>
      </c>
      <c r="I366" s="36">
        <f t="shared" si="37"/>
        <v>3.5016750000000001</v>
      </c>
      <c r="J366" s="33">
        <v>82.1</v>
      </c>
      <c r="K366" s="34">
        <f t="shared" si="40"/>
        <v>2305.8195499999997</v>
      </c>
      <c r="L366" s="31">
        <v>3</v>
      </c>
      <c r="M366" s="32">
        <f t="shared" si="38"/>
        <v>92.921286000000009</v>
      </c>
      <c r="N366" s="60">
        <v>45.362285714285711</v>
      </c>
      <c r="O366" s="34">
        <f t="shared" si="39"/>
        <v>635.37592731428572</v>
      </c>
      <c r="P366" s="37">
        <v>0.56299999999999994</v>
      </c>
      <c r="Q366" s="38">
        <v>0</v>
      </c>
      <c r="R366" s="44"/>
      <c r="S366" s="37">
        <v>2.444</v>
      </c>
      <c r="T366" s="40">
        <v>34.387</v>
      </c>
      <c r="U366" s="41">
        <v>7.4</v>
      </c>
      <c r="V366" s="37">
        <v>7.5819999999999999</v>
      </c>
      <c r="W366" s="37">
        <v>0.99</v>
      </c>
      <c r="X366" s="42"/>
      <c r="Y366" s="42"/>
    </row>
    <row r="367" spans="1:25" x14ac:dyDescent="0.25">
      <c r="A367" s="28" t="s">
        <v>35</v>
      </c>
      <c r="B367" s="29">
        <v>34942</v>
      </c>
      <c r="C367" s="30"/>
      <c r="D367" s="31">
        <v>3.02</v>
      </c>
      <c r="E367" s="32">
        <f t="shared" si="35"/>
        <v>93.540761240000009</v>
      </c>
      <c r="F367" s="33">
        <v>41.99</v>
      </c>
      <c r="G367" s="34">
        <f t="shared" si="36"/>
        <v>588.14133300000003</v>
      </c>
      <c r="H367" s="35">
        <v>0.2</v>
      </c>
      <c r="I367" s="36">
        <f t="shared" si="37"/>
        <v>2.8013400000000002</v>
      </c>
      <c r="J367" s="33">
        <v>84.75</v>
      </c>
      <c r="K367" s="34">
        <f t="shared" si="40"/>
        <v>2380.2461250000001</v>
      </c>
      <c r="L367" s="31">
        <v>3.04</v>
      </c>
      <c r="M367" s="32">
        <f t="shared" si="38"/>
        <v>94.160236480000009</v>
      </c>
      <c r="N367" s="60">
        <v>45.483785714285716</v>
      </c>
      <c r="O367" s="34">
        <f t="shared" si="39"/>
        <v>637.07774136428577</v>
      </c>
      <c r="P367" s="37">
        <v>0.64400000000000002</v>
      </c>
      <c r="Q367" s="38">
        <v>0.17074999999999901</v>
      </c>
      <c r="R367" s="44"/>
      <c r="S367" s="37">
        <v>2.44</v>
      </c>
      <c r="T367" s="40">
        <v>34.399000000000001</v>
      </c>
      <c r="U367" s="41">
        <v>8.1999999999999993</v>
      </c>
      <c r="V367" s="37">
        <v>7.577</v>
      </c>
      <c r="W367" s="37">
        <v>1.03</v>
      </c>
      <c r="X367" s="42"/>
      <c r="Y367" s="42"/>
    </row>
    <row r="368" spans="1:25" x14ac:dyDescent="0.25">
      <c r="A368" s="28" t="s">
        <v>35</v>
      </c>
      <c r="B368" s="29">
        <v>34948</v>
      </c>
      <c r="C368" s="30"/>
      <c r="D368" s="31">
        <v>3.06</v>
      </c>
      <c r="E368" s="32">
        <f t="shared" si="35"/>
        <v>94.779711720000009</v>
      </c>
      <c r="F368" s="33">
        <v>41.58</v>
      </c>
      <c r="G368" s="34">
        <f t="shared" si="36"/>
        <v>582.39858600000002</v>
      </c>
      <c r="H368" s="35">
        <v>0.19</v>
      </c>
      <c r="I368" s="36">
        <f t="shared" si="37"/>
        <v>2.661273</v>
      </c>
      <c r="J368" s="33">
        <v>84.74</v>
      </c>
      <c r="K368" s="34">
        <f t="shared" si="40"/>
        <v>2379.9652699999997</v>
      </c>
      <c r="L368" s="31">
        <v>3.08</v>
      </c>
      <c r="M368" s="32">
        <f t="shared" si="38"/>
        <v>95.399186960000009</v>
      </c>
      <c r="N368" s="60">
        <v>44.145714285714284</v>
      </c>
      <c r="O368" s="34">
        <f t="shared" si="39"/>
        <v>618.33577628571425</v>
      </c>
      <c r="P368" s="37">
        <v>0.60699999999999998</v>
      </c>
      <c r="Q368" s="38">
        <v>0.38050000000000062</v>
      </c>
      <c r="R368" s="44"/>
      <c r="S368" s="37">
        <v>2.4380000000000002</v>
      </c>
      <c r="T368" s="40">
        <v>34.384</v>
      </c>
      <c r="U368" s="41">
        <v>8.4</v>
      </c>
      <c r="V368" s="37">
        <v>7.5739999999999998</v>
      </c>
      <c r="W368" s="37">
        <v>1.04</v>
      </c>
      <c r="X368" s="42"/>
      <c r="Y368" s="42"/>
    </row>
    <row r="369" spans="1:25" x14ac:dyDescent="0.25">
      <c r="A369" s="28" t="s">
        <v>35</v>
      </c>
      <c r="B369" s="29">
        <v>34956</v>
      </c>
      <c r="C369" s="30"/>
      <c r="D369" s="31">
        <v>3.01</v>
      </c>
      <c r="E369" s="32">
        <f t="shared" si="35"/>
        <v>93.231023620000002</v>
      </c>
      <c r="F369" s="33">
        <v>40.869999999999997</v>
      </c>
      <c r="G369" s="34">
        <f t="shared" si="36"/>
        <v>572.45382899999993</v>
      </c>
      <c r="H369" s="35">
        <v>0.31</v>
      </c>
      <c r="I369" s="36">
        <f t="shared" si="37"/>
        <v>4.3420769999999997</v>
      </c>
      <c r="J369" s="33">
        <v>82.08</v>
      </c>
      <c r="K369" s="34">
        <f t="shared" si="40"/>
        <v>2305.2578399999998</v>
      </c>
      <c r="L369" s="31">
        <v>3.05</v>
      </c>
      <c r="M369" s="32">
        <f t="shared" si="38"/>
        <v>94.469974100000002</v>
      </c>
      <c r="N369" s="60">
        <v>44.773071428571427</v>
      </c>
      <c r="O369" s="34">
        <f t="shared" si="39"/>
        <v>627.1229795785714</v>
      </c>
      <c r="P369" s="37">
        <v>0.58299999999999996</v>
      </c>
      <c r="Q369" s="38">
        <v>0.17900000000000033</v>
      </c>
      <c r="R369" s="44"/>
      <c r="S369" s="37">
        <v>2.4510000000000001</v>
      </c>
      <c r="T369" s="40">
        <v>34.377000000000002</v>
      </c>
      <c r="U369" s="41">
        <v>8.4</v>
      </c>
      <c r="V369" s="37">
        <v>7.6059999999999999</v>
      </c>
      <c r="W369" s="37">
        <v>0.98</v>
      </c>
      <c r="X369" s="42"/>
      <c r="Y369" s="42"/>
    </row>
    <row r="370" spans="1:25" x14ac:dyDescent="0.25">
      <c r="A370" s="28" t="s">
        <v>35</v>
      </c>
      <c r="B370" s="29">
        <v>34962</v>
      </c>
      <c r="C370" s="30"/>
      <c r="D370" s="31">
        <v>3.03</v>
      </c>
      <c r="E370" s="32">
        <f t="shared" si="35"/>
        <v>93.850498860000002</v>
      </c>
      <c r="F370" s="33">
        <v>41.09</v>
      </c>
      <c r="G370" s="34">
        <f t="shared" si="36"/>
        <v>575.53530300000011</v>
      </c>
      <c r="H370" s="35">
        <v>0.12</v>
      </c>
      <c r="I370" s="36">
        <f t="shared" si="37"/>
        <v>1.680804</v>
      </c>
      <c r="J370" s="33">
        <v>81.99</v>
      </c>
      <c r="K370" s="34">
        <f t="shared" si="40"/>
        <v>2302.730145</v>
      </c>
      <c r="L370" s="31">
        <v>3.06</v>
      </c>
      <c r="M370" s="32">
        <f t="shared" si="38"/>
        <v>94.779711720000009</v>
      </c>
      <c r="N370" s="60">
        <v>45.258500000000005</v>
      </c>
      <c r="O370" s="34">
        <f t="shared" si="39"/>
        <v>633.92223195000008</v>
      </c>
      <c r="P370" s="37">
        <v>0.747</v>
      </c>
      <c r="Q370" s="38">
        <v>0.13450000000000095</v>
      </c>
      <c r="R370" s="44"/>
      <c r="S370" s="37">
        <v>2.444</v>
      </c>
      <c r="T370" s="40">
        <v>34.372</v>
      </c>
      <c r="U370" s="41">
        <v>8</v>
      </c>
      <c r="V370" s="37">
        <v>7.6740000000000004</v>
      </c>
      <c r="W370" s="37">
        <v>0.98</v>
      </c>
      <c r="X370" s="42"/>
      <c r="Y370" s="42"/>
    </row>
    <row r="371" spans="1:25" x14ac:dyDescent="0.25">
      <c r="A371" s="28" t="s">
        <v>35</v>
      </c>
      <c r="B371" s="29">
        <v>34969</v>
      </c>
      <c r="C371" s="30"/>
      <c r="D371" s="31">
        <v>3.01</v>
      </c>
      <c r="E371" s="32">
        <f t="shared" si="35"/>
        <v>93.231023620000002</v>
      </c>
      <c r="F371" s="33">
        <v>40.98</v>
      </c>
      <c r="G371" s="34">
        <f t="shared" si="36"/>
        <v>573.99456599999996</v>
      </c>
      <c r="H371" s="35">
        <v>0.31</v>
      </c>
      <c r="I371" s="36">
        <f t="shared" si="37"/>
        <v>4.3420769999999997</v>
      </c>
      <c r="J371" s="33">
        <v>81.09</v>
      </c>
      <c r="K371" s="34">
        <f t="shared" si="40"/>
        <v>2277.4531950000001</v>
      </c>
      <c r="L371" s="31">
        <v>3.06</v>
      </c>
      <c r="M371" s="32">
        <f t="shared" si="38"/>
        <v>94.779711720000009</v>
      </c>
      <c r="N371" s="60">
        <v>44.571571428571424</v>
      </c>
      <c r="O371" s="34">
        <f t="shared" si="39"/>
        <v>624.30062952857133</v>
      </c>
      <c r="P371" s="37">
        <v>0.69599999999999995</v>
      </c>
      <c r="Q371" s="38">
        <v>1.5755000000000006</v>
      </c>
      <c r="R371" s="44"/>
      <c r="S371" s="37">
        <v>2.444</v>
      </c>
      <c r="T371" s="40">
        <v>34.369</v>
      </c>
      <c r="U371" s="41">
        <v>8.1</v>
      </c>
      <c r="V371" s="37">
        <v>7.5810000000000004</v>
      </c>
      <c r="W371" s="37">
        <v>1</v>
      </c>
      <c r="X371" s="42"/>
      <c r="Y371" s="42"/>
    </row>
    <row r="372" spans="1:25" x14ac:dyDescent="0.25">
      <c r="A372" s="28" t="s">
        <v>35</v>
      </c>
      <c r="B372" s="29">
        <v>34977</v>
      </c>
      <c r="C372" s="30"/>
      <c r="D372" s="31">
        <v>3.03</v>
      </c>
      <c r="E372" s="32">
        <f t="shared" si="35"/>
        <v>93.850498860000002</v>
      </c>
      <c r="F372" s="33">
        <v>41.06</v>
      </c>
      <c r="G372" s="34">
        <f t="shared" si="36"/>
        <v>575.11510200000009</v>
      </c>
      <c r="H372" s="35">
        <v>0.52</v>
      </c>
      <c r="I372" s="36">
        <f t="shared" si="37"/>
        <v>7.2834840000000005</v>
      </c>
      <c r="J372" s="33">
        <v>82.38</v>
      </c>
      <c r="K372" s="34">
        <f t="shared" si="40"/>
        <v>2313.6834899999999</v>
      </c>
      <c r="L372" s="31">
        <v>3.07</v>
      </c>
      <c r="M372" s="32">
        <f t="shared" si="38"/>
        <v>95.089449340000002</v>
      </c>
      <c r="N372" s="33">
        <v>44.506928571428567</v>
      </c>
      <c r="O372" s="34">
        <f t="shared" si="39"/>
        <v>623.39519642142852</v>
      </c>
      <c r="P372" s="37">
        <v>0.64900000000000002</v>
      </c>
      <c r="Q372" s="38">
        <v>0.3265000000000004</v>
      </c>
      <c r="R372" s="44"/>
      <c r="S372" s="37">
        <v>2.4529999999999998</v>
      </c>
      <c r="T372" s="40">
        <v>34.392000000000003</v>
      </c>
      <c r="U372" s="41">
        <v>8.8000000000000007</v>
      </c>
      <c r="V372" s="37">
        <v>7.6340000000000003</v>
      </c>
      <c r="W372" s="37">
        <v>0.96</v>
      </c>
      <c r="X372" s="42"/>
      <c r="Y372" s="42"/>
    </row>
    <row r="373" spans="1:25" x14ac:dyDescent="0.25">
      <c r="A373" s="28" t="s">
        <v>35</v>
      </c>
      <c r="B373" s="29">
        <v>34982</v>
      </c>
      <c r="C373" s="30"/>
      <c r="D373" s="31">
        <v>3.01</v>
      </c>
      <c r="E373" s="32">
        <f t="shared" si="35"/>
        <v>93.231023620000002</v>
      </c>
      <c r="F373" s="33">
        <v>41.1</v>
      </c>
      <c r="G373" s="34">
        <f t="shared" si="36"/>
        <v>575.67537000000004</v>
      </c>
      <c r="H373" s="35">
        <v>0.41</v>
      </c>
      <c r="I373" s="36">
        <f t="shared" si="37"/>
        <v>5.7427469999999996</v>
      </c>
      <c r="J373" s="33">
        <v>84</v>
      </c>
      <c r="K373" s="34">
        <f t="shared" si="40"/>
        <v>2359.1819999999998</v>
      </c>
      <c r="L373" s="31">
        <v>3.06</v>
      </c>
      <c r="M373" s="32">
        <f t="shared" si="38"/>
        <v>94.779711720000009</v>
      </c>
      <c r="N373" s="33">
        <v>45.093000000000004</v>
      </c>
      <c r="O373" s="34">
        <f t="shared" si="39"/>
        <v>631.60412310000004</v>
      </c>
      <c r="P373" s="37">
        <v>0.61199999999999999</v>
      </c>
      <c r="Q373" s="38">
        <v>0.14850000000000108</v>
      </c>
      <c r="R373" s="44"/>
      <c r="S373" s="37">
        <v>2.46</v>
      </c>
      <c r="T373" s="40">
        <v>34.398000000000003</v>
      </c>
      <c r="U373" s="41">
        <v>8.4</v>
      </c>
      <c r="V373" s="37">
        <v>7.6639999999999997</v>
      </c>
      <c r="W373" s="37">
        <v>0.95</v>
      </c>
      <c r="X373" s="42"/>
      <c r="Y373" s="42"/>
    </row>
    <row r="374" spans="1:25" x14ac:dyDescent="0.25">
      <c r="A374" s="28" t="s">
        <v>35</v>
      </c>
      <c r="B374" s="29">
        <v>34991</v>
      </c>
      <c r="C374" s="30"/>
      <c r="D374" s="31">
        <v>3.04</v>
      </c>
      <c r="E374" s="32">
        <f t="shared" si="35"/>
        <v>94.160236480000009</v>
      </c>
      <c r="F374" s="33">
        <v>41.5</v>
      </c>
      <c r="G374" s="34">
        <f t="shared" si="36"/>
        <v>581.27805000000001</v>
      </c>
      <c r="H374" s="35">
        <v>0.5</v>
      </c>
      <c r="I374" s="36">
        <f t="shared" si="37"/>
        <v>7.0033500000000002</v>
      </c>
      <c r="J374" s="33">
        <v>80.72</v>
      </c>
      <c r="K374" s="34">
        <f t="shared" si="40"/>
        <v>2267.0615600000001</v>
      </c>
      <c r="L374" s="31">
        <v>3.06</v>
      </c>
      <c r="M374" s="32">
        <f t="shared" si="38"/>
        <v>94.779711720000009</v>
      </c>
      <c r="N374" s="33">
        <v>42.94914285714286</v>
      </c>
      <c r="O374" s="34">
        <f t="shared" si="39"/>
        <v>601.57575925714286</v>
      </c>
      <c r="P374" s="37">
        <v>0.77900000000000003</v>
      </c>
      <c r="Q374" s="38">
        <v>0.19</v>
      </c>
      <c r="R374" s="44"/>
      <c r="S374" s="37">
        <v>2.4180000000000001</v>
      </c>
      <c r="T374" s="40">
        <v>34.381</v>
      </c>
      <c r="U374" s="41">
        <v>8</v>
      </c>
      <c r="V374" s="37">
        <v>7.5979999999999999</v>
      </c>
      <c r="W374" s="37">
        <v>0.92</v>
      </c>
      <c r="X374" s="42"/>
      <c r="Y374" s="42"/>
    </row>
    <row r="375" spans="1:25" x14ac:dyDescent="0.25">
      <c r="A375" s="28" t="s">
        <v>35</v>
      </c>
      <c r="B375" s="29">
        <v>34997</v>
      </c>
      <c r="C375" s="30"/>
      <c r="D375" s="31">
        <v>3</v>
      </c>
      <c r="E375" s="32">
        <f t="shared" si="35"/>
        <v>92.921286000000009</v>
      </c>
      <c r="F375" s="33">
        <v>41.68</v>
      </c>
      <c r="G375" s="34">
        <f t="shared" si="36"/>
        <v>583.79925600000001</v>
      </c>
      <c r="H375" s="35">
        <v>0.3</v>
      </c>
      <c r="I375" s="36">
        <f t="shared" si="37"/>
        <v>4.2020099999999996</v>
      </c>
      <c r="J375" s="33">
        <v>81.66</v>
      </c>
      <c r="K375" s="34">
        <f t="shared" si="40"/>
        <v>2293.4619299999999</v>
      </c>
      <c r="L375" s="31">
        <v>3.05</v>
      </c>
      <c r="M375" s="32">
        <f t="shared" si="38"/>
        <v>94.469974100000002</v>
      </c>
      <c r="N375" s="33">
        <v>44.655071428571432</v>
      </c>
      <c r="O375" s="34">
        <f t="shared" si="39"/>
        <v>625.47018897857151</v>
      </c>
      <c r="P375" s="37">
        <v>0.69099999999999995</v>
      </c>
      <c r="Q375" s="38">
        <v>0.43</v>
      </c>
      <c r="R375" s="44"/>
      <c r="S375" s="37">
        <v>2.4209999999999998</v>
      </c>
      <c r="T375" s="40">
        <v>34.393999999999998</v>
      </c>
      <c r="U375" s="41">
        <v>9.4</v>
      </c>
      <c r="V375" s="37">
        <v>7.6280000000000001</v>
      </c>
      <c r="W375" s="37">
        <v>0.92</v>
      </c>
      <c r="X375" s="42"/>
      <c r="Y375" s="42"/>
    </row>
    <row r="376" spans="1:25" x14ac:dyDescent="0.25">
      <c r="A376" s="28" t="s">
        <v>35</v>
      </c>
      <c r="B376" s="29">
        <v>35004</v>
      </c>
      <c r="C376" s="30"/>
      <c r="D376" s="31">
        <v>3.02</v>
      </c>
      <c r="E376" s="32">
        <f t="shared" si="35"/>
        <v>93.540761240000009</v>
      </c>
      <c r="F376" s="33">
        <v>41.62</v>
      </c>
      <c r="G376" s="34">
        <f t="shared" si="36"/>
        <v>582.95885399999997</v>
      </c>
      <c r="H376" s="35">
        <v>0.39</v>
      </c>
      <c r="I376" s="36">
        <f t="shared" si="37"/>
        <v>5.4626130000000002</v>
      </c>
      <c r="J376" s="33">
        <v>83.33</v>
      </c>
      <c r="K376" s="34">
        <f t="shared" si="40"/>
        <v>2340.3647149999997</v>
      </c>
      <c r="L376" s="31">
        <v>3.09</v>
      </c>
      <c r="M376" s="32">
        <f t="shared" si="38"/>
        <v>95.708924580000001</v>
      </c>
      <c r="N376" s="33">
        <v>31.278642857142859</v>
      </c>
      <c r="O376" s="34">
        <f t="shared" si="39"/>
        <v>438.11056690714292</v>
      </c>
      <c r="P376" s="37">
        <v>0.56399999999999995</v>
      </c>
      <c r="Q376" s="38">
        <v>0.3</v>
      </c>
      <c r="R376" s="44"/>
      <c r="S376" s="37">
        <v>2.4159999999999999</v>
      </c>
      <c r="T376" s="40">
        <v>34.393000000000001</v>
      </c>
      <c r="U376" s="41">
        <v>10.199999999999999</v>
      </c>
      <c r="V376" s="37">
        <v>7.6120000000000001</v>
      </c>
      <c r="W376" s="37">
        <v>0.93</v>
      </c>
      <c r="X376" s="42"/>
      <c r="Y376" s="42"/>
    </row>
    <row r="377" spans="1:25" x14ac:dyDescent="0.25">
      <c r="A377" s="28" t="s">
        <v>35</v>
      </c>
      <c r="B377" s="29">
        <v>35011</v>
      </c>
      <c r="C377" s="30"/>
      <c r="D377" s="31">
        <v>3.02</v>
      </c>
      <c r="E377" s="32">
        <f t="shared" si="35"/>
        <v>93.540761240000009</v>
      </c>
      <c r="F377" s="33">
        <v>41.2</v>
      </c>
      <c r="G377" s="34">
        <f t="shared" si="36"/>
        <v>577.07604000000003</v>
      </c>
      <c r="H377" s="35">
        <v>0.41</v>
      </c>
      <c r="I377" s="36">
        <f t="shared" si="37"/>
        <v>5.7427469999999996</v>
      </c>
      <c r="J377" s="33">
        <v>82.04</v>
      </c>
      <c r="K377" s="34">
        <f t="shared" si="40"/>
        <v>2304.1344200000003</v>
      </c>
      <c r="L377" s="31">
        <v>3.06</v>
      </c>
      <c r="M377" s="32">
        <f t="shared" si="38"/>
        <v>94.779711720000009</v>
      </c>
      <c r="N377" s="33">
        <v>44.340428571428568</v>
      </c>
      <c r="O377" s="34">
        <f t="shared" si="39"/>
        <v>621.0630808714285</v>
      </c>
      <c r="P377" s="37">
        <v>0.64</v>
      </c>
      <c r="Q377" s="38">
        <v>0.32</v>
      </c>
      <c r="R377" s="44"/>
      <c r="S377" s="37">
        <v>2.4129999999999998</v>
      </c>
      <c r="T377" s="40">
        <v>34.393999999999998</v>
      </c>
      <c r="U377" s="41">
        <v>9.4</v>
      </c>
      <c r="V377" s="37">
        <v>7.7229999999999999</v>
      </c>
      <c r="W377" s="37">
        <v>0.92</v>
      </c>
      <c r="X377" s="42"/>
      <c r="Y377" s="42"/>
    </row>
    <row r="378" spans="1:25" x14ac:dyDescent="0.25">
      <c r="A378" s="28" t="s">
        <v>35</v>
      </c>
      <c r="B378" s="29">
        <v>35019</v>
      </c>
      <c r="C378" s="30"/>
      <c r="D378" s="31">
        <v>2.97</v>
      </c>
      <c r="E378" s="32">
        <f t="shared" si="35"/>
        <v>91.992073140000002</v>
      </c>
      <c r="F378" s="33">
        <v>41.43</v>
      </c>
      <c r="G378" s="34">
        <f t="shared" si="36"/>
        <v>580.29758100000004</v>
      </c>
      <c r="H378" s="35">
        <v>0.47</v>
      </c>
      <c r="I378" s="36">
        <f t="shared" si="37"/>
        <v>6.5831489999999997</v>
      </c>
      <c r="J378" s="33">
        <v>78.099999999999994</v>
      </c>
      <c r="K378" s="34">
        <f t="shared" si="40"/>
        <v>2193.4775499999996</v>
      </c>
      <c r="L378" s="31">
        <v>3.09</v>
      </c>
      <c r="M378" s="32">
        <f t="shared" si="38"/>
        <v>95.708924580000001</v>
      </c>
      <c r="N378" s="33">
        <v>45.135571428571431</v>
      </c>
      <c r="O378" s="34">
        <f t="shared" si="39"/>
        <v>632.20040832857148</v>
      </c>
      <c r="P378" s="37">
        <v>0.65600000000000003</v>
      </c>
      <c r="Q378" s="38">
        <v>0.36</v>
      </c>
      <c r="R378" s="44"/>
      <c r="S378" s="37">
        <v>2.4129999999999998</v>
      </c>
      <c r="T378" s="40">
        <v>34.409999999999997</v>
      </c>
      <c r="U378" s="41">
        <v>10.8</v>
      </c>
      <c r="V378" s="37">
        <v>7.58</v>
      </c>
      <c r="W378" s="37">
        <v>0.98</v>
      </c>
      <c r="X378" s="42"/>
      <c r="Y378" s="42"/>
    </row>
    <row r="379" spans="1:25" x14ac:dyDescent="0.25">
      <c r="A379" s="28" t="s">
        <v>35</v>
      </c>
      <c r="B379" s="29">
        <v>35024</v>
      </c>
      <c r="C379" s="30"/>
      <c r="D379" s="31">
        <v>3.11</v>
      </c>
      <c r="E379" s="32">
        <f t="shared" si="35"/>
        <v>96.328399820000001</v>
      </c>
      <c r="F379" s="33">
        <v>41.26</v>
      </c>
      <c r="G379" s="34">
        <f t="shared" si="36"/>
        <v>577.91644199999996</v>
      </c>
      <c r="H379" s="35">
        <v>0.48</v>
      </c>
      <c r="I379" s="36">
        <f t="shared" si="37"/>
        <v>6.7232159999999999</v>
      </c>
      <c r="J379" s="33">
        <v>83.38</v>
      </c>
      <c r="K379" s="34">
        <f t="shared" si="40"/>
        <v>2341.76899</v>
      </c>
      <c r="L379" s="31">
        <v>3.12</v>
      </c>
      <c r="M379" s="32">
        <f t="shared" si="38"/>
        <v>96.638137440000008</v>
      </c>
      <c r="N379" s="33">
        <v>42.700857142857146</v>
      </c>
      <c r="O379" s="34">
        <f t="shared" si="39"/>
        <v>598.09809574285725</v>
      </c>
      <c r="P379" s="37">
        <v>0.71699999999999997</v>
      </c>
      <c r="Q379" s="38">
        <v>0.32</v>
      </c>
      <c r="R379" s="44"/>
      <c r="S379" s="37">
        <v>2.411</v>
      </c>
      <c r="T379" s="40">
        <v>34.39</v>
      </c>
      <c r="U379" s="41">
        <v>10.199999999999999</v>
      </c>
      <c r="V379" s="37">
        <v>7.5919999999999996</v>
      </c>
      <c r="W379" s="37">
        <v>0.96</v>
      </c>
      <c r="X379" s="42"/>
      <c r="Y379" s="42"/>
    </row>
    <row r="380" spans="1:25" x14ac:dyDescent="0.25">
      <c r="A380" s="28" t="s">
        <v>35</v>
      </c>
      <c r="B380" s="29">
        <v>35030</v>
      </c>
      <c r="C380" s="30"/>
      <c r="D380" s="31">
        <v>3.1</v>
      </c>
      <c r="E380" s="32">
        <f t="shared" si="35"/>
        <v>96.018662200000009</v>
      </c>
      <c r="F380" s="33">
        <v>42.39</v>
      </c>
      <c r="G380" s="34">
        <f t="shared" si="36"/>
        <v>593.744013</v>
      </c>
      <c r="H380" s="35">
        <v>0.47</v>
      </c>
      <c r="I380" s="36">
        <f t="shared" si="37"/>
        <v>6.5831489999999997</v>
      </c>
      <c r="J380" s="33">
        <v>82.84</v>
      </c>
      <c r="K380" s="34">
        <f t="shared" si="40"/>
        <v>2326.6028200000001</v>
      </c>
      <c r="L380" s="31">
        <v>3.14</v>
      </c>
      <c r="M380" s="32">
        <f t="shared" si="38"/>
        <v>97.257612680000008</v>
      </c>
      <c r="N380" s="33">
        <v>44.281500000000001</v>
      </c>
      <c r="O380" s="34">
        <f t="shared" si="39"/>
        <v>620.23768604999998</v>
      </c>
      <c r="P380" s="37">
        <v>0.67300000000000004</v>
      </c>
      <c r="Q380" s="38">
        <v>0.26</v>
      </c>
      <c r="R380" s="44"/>
      <c r="S380" s="37">
        <v>2.4260000000000002</v>
      </c>
      <c r="T380" s="40">
        <v>34.404000000000003</v>
      </c>
      <c r="U380" s="41">
        <v>11.2</v>
      </c>
      <c r="V380" s="37">
        <v>7.5810000000000004</v>
      </c>
      <c r="W380" s="37">
        <v>0.95</v>
      </c>
      <c r="X380" s="42"/>
      <c r="Y380" s="42"/>
    </row>
    <row r="381" spans="1:25" x14ac:dyDescent="0.25">
      <c r="A381" s="28" t="s">
        <v>35</v>
      </c>
      <c r="B381" s="29">
        <v>35038</v>
      </c>
      <c r="C381" s="30"/>
      <c r="D381" s="31">
        <v>2.99</v>
      </c>
      <c r="E381" s="32">
        <f t="shared" si="35"/>
        <v>92.611548380000002</v>
      </c>
      <c r="F381" s="33">
        <v>41.5</v>
      </c>
      <c r="G381" s="34">
        <f t="shared" si="36"/>
        <v>581.27805000000001</v>
      </c>
      <c r="H381" s="35">
        <v>0.28999999999999998</v>
      </c>
      <c r="I381" s="36">
        <f t="shared" si="37"/>
        <v>4.0619429999999994</v>
      </c>
      <c r="J381" s="33">
        <v>81.510000000000005</v>
      </c>
      <c r="K381" s="34">
        <f t="shared" si="40"/>
        <v>2289.2491050000003</v>
      </c>
      <c r="L381" s="31">
        <v>3.03</v>
      </c>
      <c r="M381" s="32">
        <f t="shared" si="38"/>
        <v>93.850498860000002</v>
      </c>
      <c r="N381" s="33">
        <v>42.353214285714287</v>
      </c>
      <c r="O381" s="34">
        <f t="shared" si="39"/>
        <v>593.22876653571427</v>
      </c>
      <c r="P381" s="37">
        <v>0.64</v>
      </c>
      <c r="Q381" s="38">
        <v>0.06</v>
      </c>
      <c r="R381" s="44"/>
      <c r="S381" s="37">
        <v>2.4470000000000001</v>
      </c>
      <c r="T381" s="40">
        <v>34.384</v>
      </c>
      <c r="U381" s="41">
        <v>8.4</v>
      </c>
      <c r="V381" s="37">
        <v>7.5609999999999999</v>
      </c>
      <c r="W381" s="37">
        <v>1.01</v>
      </c>
      <c r="X381" s="42"/>
      <c r="Y381" s="42"/>
    </row>
    <row r="382" spans="1:25" x14ac:dyDescent="0.25">
      <c r="A382" s="28" t="s">
        <v>35</v>
      </c>
      <c r="B382" s="29">
        <v>35044</v>
      </c>
      <c r="C382" s="30"/>
      <c r="D382" s="31">
        <v>3.02</v>
      </c>
      <c r="E382" s="32">
        <f t="shared" si="35"/>
        <v>93.540761240000009</v>
      </c>
      <c r="F382" s="33">
        <v>44.22</v>
      </c>
      <c r="G382" s="34">
        <f t="shared" si="36"/>
        <v>619.37627399999997</v>
      </c>
      <c r="H382" s="35">
        <v>0.36</v>
      </c>
      <c r="I382" s="36">
        <f t="shared" si="37"/>
        <v>5.0424119999999997</v>
      </c>
      <c r="J382" s="33">
        <v>86.53</v>
      </c>
      <c r="K382" s="34">
        <f t="shared" si="40"/>
        <v>2430.2383150000001</v>
      </c>
      <c r="L382" s="31">
        <v>3.07</v>
      </c>
      <c r="M382" s="32">
        <f t="shared" si="38"/>
        <v>95.089449340000002</v>
      </c>
      <c r="N382" s="33">
        <v>43.270285714285713</v>
      </c>
      <c r="O382" s="34">
        <f t="shared" si="39"/>
        <v>606.07391091428576</v>
      </c>
      <c r="P382" s="37">
        <v>0.61199999999999999</v>
      </c>
      <c r="Q382" s="38">
        <v>0.03</v>
      </c>
      <c r="R382" s="44"/>
      <c r="S382" s="37">
        <v>2.4580000000000002</v>
      </c>
      <c r="T382" s="40">
        <v>34.401000000000003</v>
      </c>
      <c r="U382" s="41">
        <v>8.3000000000000007</v>
      </c>
      <c r="V382" s="37">
        <v>7.5609999999999999</v>
      </c>
      <c r="W382" s="37">
        <v>0.97</v>
      </c>
      <c r="X382" s="42"/>
      <c r="Y382" s="42"/>
    </row>
    <row r="383" spans="1:25" x14ac:dyDescent="0.25">
      <c r="A383" s="28" t="s">
        <v>35</v>
      </c>
      <c r="B383" s="29">
        <v>35054</v>
      </c>
      <c r="C383" s="30"/>
      <c r="D383" s="31">
        <v>3.04</v>
      </c>
      <c r="E383" s="32">
        <f t="shared" si="35"/>
        <v>94.160236480000009</v>
      </c>
      <c r="F383" s="33">
        <v>41.55</v>
      </c>
      <c r="G383" s="34">
        <f t="shared" si="36"/>
        <v>581.978385</v>
      </c>
      <c r="H383" s="35">
        <v>0.21</v>
      </c>
      <c r="I383" s="36">
        <f t="shared" si="37"/>
        <v>2.9414069999999999</v>
      </c>
      <c r="J383" s="33">
        <v>82.5</v>
      </c>
      <c r="K383" s="34">
        <f t="shared" si="40"/>
        <v>2317.05375</v>
      </c>
      <c r="L383" s="31">
        <v>3.09</v>
      </c>
      <c r="M383" s="32">
        <f t="shared" si="38"/>
        <v>95.708924580000001</v>
      </c>
      <c r="N383" s="33">
        <v>44.62</v>
      </c>
      <c r="O383" s="34">
        <f t="shared" si="39"/>
        <v>624.97895399999993</v>
      </c>
      <c r="P383" s="37">
        <v>0.51200000000000001</v>
      </c>
      <c r="Q383" s="38">
        <v>0.49</v>
      </c>
      <c r="R383" s="44"/>
      <c r="S383" s="37">
        <v>2.4470000000000001</v>
      </c>
      <c r="T383" s="40">
        <v>34.396999999999998</v>
      </c>
      <c r="U383" s="41">
        <v>8.3000000000000007</v>
      </c>
      <c r="V383" s="37">
        <v>7.4859999999999998</v>
      </c>
      <c r="W383" s="37">
        <v>1</v>
      </c>
      <c r="X383" s="42"/>
      <c r="Y383" s="42"/>
    </row>
    <row r="384" spans="1:25" x14ac:dyDescent="0.25">
      <c r="A384" s="28" t="s">
        <v>35</v>
      </c>
      <c r="B384" s="29">
        <v>35060</v>
      </c>
      <c r="C384" s="30"/>
      <c r="D384" s="31">
        <v>3.04</v>
      </c>
      <c r="E384" s="32">
        <f t="shared" si="35"/>
        <v>94.160236480000009</v>
      </c>
      <c r="F384" s="33">
        <v>41.5</v>
      </c>
      <c r="G384" s="34">
        <f t="shared" si="36"/>
        <v>581.27805000000001</v>
      </c>
      <c r="H384" s="35">
        <v>7.0000000000000007E-2</v>
      </c>
      <c r="I384" s="36">
        <f t="shared" si="37"/>
        <v>0.98046900000000015</v>
      </c>
      <c r="J384" s="33">
        <v>83.27</v>
      </c>
      <c r="K384" s="34">
        <f t="shared" si="40"/>
        <v>2338.6795849999999</v>
      </c>
      <c r="L384" s="31">
        <v>3.12</v>
      </c>
      <c r="M384" s="32">
        <f t="shared" si="38"/>
        <v>96.638137440000008</v>
      </c>
      <c r="N384" s="33">
        <v>44.005071428571434</v>
      </c>
      <c r="O384" s="34">
        <f t="shared" si="39"/>
        <v>616.36583397857146</v>
      </c>
      <c r="P384" s="37">
        <v>0.63600000000000001</v>
      </c>
      <c r="Q384" s="38">
        <v>0</v>
      </c>
      <c r="R384" s="44"/>
      <c r="S384" s="37">
        <v>2.427</v>
      </c>
      <c r="T384" s="40">
        <v>34.396999999999998</v>
      </c>
      <c r="U384" s="41">
        <v>8.3000000000000007</v>
      </c>
      <c r="V384" s="37">
        <v>7.57</v>
      </c>
      <c r="W384" s="37">
        <v>1.03</v>
      </c>
      <c r="X384" s="42"/>
      <c r="Y384" s="42"/>
    </row>
    <row r="385" spans="1:25" x14ac:dyDescent="0.25">
      <c r="A385" s="28" t="s">
        <v>35</v>
      </c>
      <c r="B385" s="29">
        <v>35067</v>
      </c>
      <c r="C385" s="30"/>
      <c r="D385" s="31">
        <v>3.05</v>
      </c>
      <c r="E385" s="32">
        <f t="shared" si="35"/>
        <v>94.469974100000002</v>
      </c>
      <c r="F385" s="33">
        <v>41.75</v>
      </c>
      <c r="G385" s="34">
        <f t="shared" si="36"/>
        <v>584.77972499999998</v>
      </c>
      <c r="H385" s="35">
        <v>0.12</v>
      </c>
      <c r="I385" s="36">
        <f t="shared" si="37"/>
        <v>1.680804</v>
      </c>
      <c r="J385" s="33">
        <v>84.24</v>
      </c>
      <c r="K385" s="34">
        <f t="shared" si="40"/>
        <v>2365.9225199999996</v>
      </c>
      <c r="L385" s="31">
        <v>3.1</v>
      </c>
      <c r="M385" s="32">
        <f t="shared" si="38"/>
        <v>96.018662200000009</v>
      </c>
      <c r="N385" s="33">
        <v>43.93</v>
      </c>
      <c r="O385" s="34">
        <f t="shared" si="39"/>
        <v>615.31433100000004</v>
      </c>
      <c r="P385" s="37">
        <v>0.5</v>
      </c>
      <c r="Q385" s="38">
        <v>4.0500000000000605E-2</v>
      </c>
      <c r="R385" s="44"/>
      <c r="S385" s="37">
        <v>2.4049999999999998</v>
      </c>
      <c r="T385" s="40">
        <v>34.398000000000003</v>
      </c>
      <c r="U385" s="41">
        <v>8.1999999999999993</v>
      </c>
      <c r="V385" s="37">
        <v>7.6710000000000003</v>
      </c>
      <c r="W385" s="37">
        <v>0.99</v>
      </c>
      <c r="X385" s="42"/>
      <c r="Y385" s="42"/>
    </row>
    <row r="386" spans="1:25" x14ac:dyDescent="0.25">
      <c r="A386" s="28" t="s">
        <v>35</v>
      </c>
      <c r="B386" s="29">
        <v>35074</v>
      </c>
      <c r="C386" s="30"/>
      <c r="D386" s="31">
        <v>3.04</v>
      </c>
      <c r="E386" s="32">
        <f t="shared" si="35"/>
        <v>94.160236480000009</v>
      </c>
      <c r="F386" s="33">
        <v>41</v>
      </c>
      <c r="G386" s="34">
        <f t="shared" si="36"/>
        <v>574.27470000000005</v>
      </c>
      <c r="H386" s="35">
        <v>0.02</v>
      </c>
      <c r="I386" s="36">
        <f t="shared" si="37"/>
        <v>0.28013399999999999</v>
      </c>
      <c r="J386" s="33">
        <v>84.64</v>
      </c>
      <c r="K386" s="34">
        <f t="shared" si="40"/>
        <v>2377.15672</v>
      </c>
      <c r="L386" s="31">
        <v>3.08</v>
      </c>
      <c r="M386" s="32">
        <f t="shared" si="38"/>
        <v>95.399186960000009</v>
      </c>
      <c r="N386" s="33">
        <v>40.588285714285711</v>
      </c>
      <c r="O386" s="34">
        <f t="shared" si="39"/>
        <v>568.50794151428568</v>
      </c>
      <c r="P386" s="37">
        <v>0.90800000000000003</v>
      </c>
      <c r="Q386" s="38">
        <v>0.14024999999999976</v>
      </c>
      <c r="R386" s="44"/>
      <c r="S386" s="37">
        <v>2.395</v>
      </c>
      <c r="T386" s="40">
        <v>34.387999999999998</v>
      </c>
      <c r="U386" s="41">
        <v>8</v>
      </c>
      <c r="V386" s="37">
        <v>7.5830000000000002</v>
      </c>
      <c r="W386" s="37">
        <v>0.88</v>
      </c>
      <c r="X386" s="42"/>
      <c r="Y386" s="42"/>
    </row>
    <row r="387" spans="1:25" x14ac:dyDescent="0.25">
      <c r="A387" s="28" t="s">
        <v>35</v>
      </c>
      <c r="B387" s="29">
        <v>35081</v>
      </c>
      <c r="C387" s="30"/>
      <c r="D387" s="31">
        <v>3.03</v>
      </c>
      <c r="E387" s="32">
        <f t="shared" ref="E387:E450" si="41">D387*30.973762</f>
        <v>93.850498860000002</v>
      </c>
      <c r="F387" s="33">
        <v>40.92</v>
      </c>
      <c r="G387" s="34">
        <f t="shared" ref="G387:G450" si="42">F387*14.0067</f>
        <v>573.15416400000004</v>
      </c>
      <c r="H387" s="35">
        <v>0.01</v>
      </c>
      <c r="I387" s="36">
        <f t="shared" ref="I387:I450" si="43">H387*14.0067</f>
        <v>0.140067</v>
      </c>
      <c r="J387" s="33">
        <v>80.98</v>
      </c>
      <c r="K387" s="34">
        <f t="shared" si="40"/>
        <v>2274.3637899999999</v>
      </c>
      <c r="L387" s="31">
        <v>3.13</v>
      </c>
      <c r="M387" s="32">
        <f t="shared" ref="M387:M450" si="44">L387*30.973762</f>
        <v>96.947875060000001</v>
      </c>
      <c r="N387" s="33">
        <v>43.109214285714287</v>
      </c>
      <c r="O387" s="34">
        <f t="shared" ref="O387:O450" si="45">N387*14.0067</f>
        <v>603.81783173571432</v>
      </c>
      <c r="P387" s="37">
        <v>0.71399999999999997</v>
      </c>
      <c r="Q387" s="38">
        <v>0.38175000000000014</v>
      </c>
      <c r="R387" s="44"/>
      <c r="S387" s="37">
        <v>2.3639999999999999</v>
      </c>
      <c r="T387" s="40">
        <v>34.363999999999997</v>
      </c>
      <c r="U387" s="41">
        <v>8.3000000000000007</v>
      </c>
      <c r="V387" s="37">
        <v>7.5730000000000004</v>
      </c>
      <c r="W387" s="37">
        <v>0.93</v>
      </c>
      <c r="X387" s="42"/>
      <c r="Y387" s="42"/>
    </row>
    <row r="388" spans="1:25" x14ac:dyDescent="0.25">
      <c r="A388" s="28" t="s">
        <v>35</v>
      </c>
      <c r="B388" s="29">
        <v>35087</v>
      </c>
      <c r="C388" s="30"/>
      <c r="D388" s="31">
        <v>3.07</v>
      </c>
      <c r="E388" s="32">
        <f t="shared" si="41"/>
        <v>95.089449340000002</v>
      </c>
      <c r="F388" s="33">
        <v>41.08</v>
      </c>
      <c r="G388" s="34">
        <f t="shared" si="42"/>
        <v>575.39523599999995</v>
      </c>
      <c r="H388" s="35">
        <v>0.11</v>
      </c>
      <c r="I388" s="36">
        <f t="shared" si="43"/>
        <v>1.540737</v>
      </c>
      <c r="J388" s="33">
        <v>83.62</v>
      </c>
      <c r="K388" s="34">
        <f t="shared" si="40"/>
        <v>2348.5095100000003</v>
      </c>
      <c r="L388" s="31">
        <v>3.1</v>
      </c>
      <c r="M388" s="32">
        <f t="shared" si="44"/>
        <v>96.018662200000009</v>
      </c>
      <c r="N388" s="33">
        <v>45.243357142857143</v>
      </c>
      <c r="O388" s="34">
        <f t="shared" si="45"/>
        <v>633.71013049285716</v>
      </c>
      <c r="P388" s="37">
        <v>0.73799999999999999</v>
      </c>
      <c r="Q388" s="38">
        <v>0.34549999999999859</v>
      </c>
      <c r="R388" s="44"/>
      <c r="S388" s="37">
        <v>2.3849999999999998</v>
      </c>
      <c r="T388" s="40">
        <v>34.406999999999996</v>
      </c>
      <c r="U388" s="41">
        <v>8.1</v>
      </c>
      <c r="V388" s="37">
        <v>7.5780000000000003</v>
      </c>
      <c r="W388" s="37">
        <v>0.99</v>
      </c>
      <c r="X388" s="42"/>
      <c r="Y388" s="42"/>
    </row>
    <row r="389" spans="1:25" x14ac:dyDescent="0.25">
      <c r="A389" s="28" t="s">
        <v>35</v>
      </c>
      <c r="B389" s="29">
        <v>35095</v>
      </c>
      <c r="C389" s="30"/>
      <c r="D389" s="31">
        <v>3.08</v>
      </c>
      <c r="E389" s="32">
        <f t="shared" si="41"/>
        <v>95.399186960000009</v>
      </c>
      <c r="F389" s="33">
        <v>40.94</v>
      </c>
      <c r="G389" s="34">
        <f t="shared" si="42"/>
        <v>573.43429800000001</v>
      </c>
      <c r="H389" s="35">
        <v>0.26</v>
      </c>
      <c r="I389" s="36">
        <f t="shared" si="43"/>
        <v>3.6417420000000003</v>
      </c>
      <c r="J389" s="33">
        <v>80.84</v>
      </c>
      <c r="K389" s="34">
        <f t="shared" si="40"/>
        <v>2270.4318200000002</v>
      </c>
      <c r="L389" s="31">
        <v>3.14</v>
      </c>
      <c r="M389" s="32">
        <f t="shared" si="44"/>
        <v>97.257612680000008</v>
      </c>
      <c r="N389" s="33">
        <v>39.072285714285712</v>
      </c>
      <c r="O389" s="34">
        <f t="shared" si="45"/>
        <v>547.27378431428565</v>
      </c>
      <c r="P389" s="37">
        <v>0.63400000000000001</v>
      </c>
      <c r="Q389" s="38">
        <v>0.17499999999999807</v>
      </c>
      <c r="R389" s="44"/>
      <c r="S389" s="37">
        <v>2.3740000000000001</v>
      </c>
      <c r="T389" s="40">
        <v>34.368000000000002</v>
      </c>
      <c r="U389" s="41">
        <v>8.3000000000000007</v>
      </c>
      <c r="V389" s="37">
        <v>7.5880000000000001</v>
      </c>
      <c r="W389" s="37">
        <v>0.97</v>
      </c>
      <c r="X389" s="42"/>
      <c r="Y389" s="42"/>
    </row>
    <row r="390" spans="1:25" x14ac:dyDescent="0.25">
      <c r="A390" s="28" t="s">
        <v>35</v>
      </c>
      <c r="B390" s="29">
        <v>35102</v>
      </c>
      <c r="C390" s="30"/>
      <c r="D390" s="31">
        <v>3.04</v>
      </c>
      <c r="E390" s="32">
        <f t="shared" si="41"/>
        <v>94.160236480000009</v>
      </c>
      <c r="F390" s="33">
        <v>43.08</v>
      </c>
      <c r="G390" s="34">
        <f t="shared" si="42"/>
        <v>603.408636</v>
      </c>
      <c r="H390" s="35">
        <v>0.4</v>
      </c>
      <c r="I390" s="36">
        <f t="shared" si="43"/>
        <v>5.6026800000000003</v>
      </c>
      <c r="J390" s="33">
        <v>80.739999999999995</v>
      </c>
      <c r="K390" s="34">
        <f t="shared" si="40"/>
        <v>2267.62327</v>
      </c>
      <c r="L390" s="31">
        <v>3.13</v>
      </c>
      <c r="M390" s="32">
        <f t="shared" si="44"/>
        <v>96.947875060000001</v>
      </c>
      <c r="N390" s="33">
        <v>43.641500000000001</v>
      </c>
      <c r="O390" s="34">
        <f t="shared" si="45"/>
        <v>611.27339804999997</v>
      </c>
      <c r="P390" s="37">
        <v>0.85799999999999998</v>
      </c>
      <c r="Q390" s="38">
        <v>0.85</v>
      </c>
      <c r="R390" s="44"/>
      <c r="S390" s="37">
        <v>2.3879999999999999</v>
      </c>
      <c r="T390" s="40">
        <v>34.363999999999997</v>
      </c>
      <c r="U390" s="41">
        <v>8.9</v>
      </c>
      <c r="V390" s="37">
        <v>7.5549999999999997</v>
      </c>
      <c r="W390" s="37">
        <v>0.96</v>
      </c>
      <c r="X390" s="42"/>
      <c r="Y390" s="42"/>
    </row>
    <row r="391" spans="1:25" x14ac:dyDescent="0.25">
      <c r="A391" s="28" t="s">
        <v>35</v>
      </c>
      <c r="B391" s="29">
        <v>35111</v>
      </c>
      <c r="C391" s="30"/>
      <c r="D391" s="31">
        <v>3.05</v>
      </c>
      <c r="E391" s="32">
        <f t="shared" si="41"/>
        <v>94.469974100000002</v>
      </c>
      <c r="F391" s="33">
        <v>42</v>
      </c>
      <c r="G391" s="34">
        <f t="shared" si="42"/>
        <v>588.28139999999996</v>
      </c>
      <c r="H391" s="35">
        <v>0.33</v>
      </c>
      <c r="I391" s="36">
        <f t="shared" si="43"/>
        <v>4.6222110000000001</v>
      </c>
      <c r="J391" s="33">
        <v>81.42</v>
      </c>
      <c r="K391" s="34">
        <f t="shared" si="40"/>
        <v>2286.7214100000001</v>
      </c>
      <c r="L391" s="31">
        <v>3.09</v>
      </c>
      <c r="M391" s="32">
        <f t="shared" si="44"/>
        <v>95.708924580000001</v>
      </c>
      <c r="N391" s="60">
        <v>45.255928571428569</v>
      </c>
      <c r="O391" s="34">
        <f t="shared" si="45"/>
        <v>633.88621472142859</v>
      </c>
      <c r="P391" s="37">
        <v>1.0620000000000001</v>
      </c>
      <c r="Q391" s="38">
        <v>1.2</v>
      </c>
      <c r="R391" s="44"/>
      <c r="S391" s="37">
        <v>2.3759999999999999</v>
      </c>
      <c r="T391" s="40">
        <v>34.374000000000002</v>
      </c>
      <c r="U391" s="41">
        <v>8.6999999999999993</v>
      </c>
      <c r="V391" s="37">
        <v>7.5449999999999999</v>
      </c>
      <c r="W391" s="37">
        <v>1.06</v>
      </c>
      <c r="X391" s="42"/>
      <c r="Y391" s="42"/>
    </row>
    <row r="392" spans="1:25" x14ac:dyDescent="0.25">
      <c r="A392" s="28" t="s">
        <v>35</v>
      </c>
      <c r="B392" s="29">
        <v>35117</v>
      </c>
      <c r="C392" s="30"/>
      <c r="D392" s="31">
        <v>3.04</v>
      </c>
      <c r="E392" s="32">
        <f t="shared" si="41"/>
        <v>94.160236480000009</v>
      </c>
      <c r="F392" s="33">
        <v>41.8</v>
      </c>
      <c r="G392" s="34">
        <f t="shared" si="42"/>
        <v>585.48005999999998</v>
      </c>
      <c r="H392" s="35">
        <v>0.56000000000000005</v>
      </c>
      <c r="I392" s="36">
        <f t="shared" si="43"/>
        <v>7.8437520000000012</v>
      </c>
      <c r="J392" s="33">
        <v>83.39</v>
      </c>
      <c r="K392" s="34">
        <f t="shared" si="40"/>
        <v>2342.049845</v>
      </c>
      <c r="L392" s="31">
        <v>3.11</v>
      </c>
      <c r="M392" s="32">
        <f t="shared" si="44"/>
        <v>96.328399820000001</v>
      </c>
      <c r="N392" s="60">
        <v>47.701500000000003</v>
      </c>
      <c r="O392" s="34">
        <f t="shared" si="45"/>
        <v>668.1406000500001</v>
      </c>
      <c r="P392" s="37">
        <v>0.99399999999999999</v>
      </c>
      <c r="Q392" s="38">
        <v>1.2749999999999999</v>
      </c>
      <c r="R392" s="44"/>
      <c r="S392" s="37">
        <v>2.395</v>
      </c>
      <c r="T392" s="40">
        <v>34.411000000000001</v>
      </c>
      <c r="U392" s="41">
        <v>8.4</v>
      </c>
      <c r="V392" s="37">
        <v>7.5380000000000003</v>
      </c>
      <c r="W392" s="37">
        <v>0.88</v>
      </c>
      <c r="X392" s="42"/>
      <c r="Y392" s="42"/>
    </row>
    <row r="393" spans="1:25" x14ac:dyDescent="0.25">
      <c r="A393" s="28" t="s">
        <v>35</v>
      </c>
      <c r="B393" s="29">
        <v>35123</v>
      </c>
      <c r="C393" s="30"/>
      <c r="D393" s="31">
        <v>3.08</v>
      </c>
      <c r="E393" s="32">
        <f t="shared" si="41"/>
        <v>95.399186960000009</v>
      </c>
      <c r="F393" s="33">
        <v>41.52</v>
      </c>
      <c r="G393" s="34">
        <f t="shared" si="42"/>
        <v>581.5581840000001</v>
      </c>
      <c r="H393" s="35">
        <v>0.4</v>
      </c>
      <c r="I393" s="36">
        <f t="shared" si="43"/>
        <v>5.6026800000000003</v>
      </c>
      <c r="J393" s="33">
        <v>84.84</v>
      </c>
      <c r="K393" s="34">
        <f t="shared" si="40"/>
        <v>2382.7738199999999</v>
      </c>
      <c r="L393" s="31">
        <v>3.14</v>
      </c>
      <c r="M393" s="32">
        <f t="shared" si="44"/>
        <v>97.257612680000008</v>
      </c>
      <c r="N393" s="60">
        <v>43.604999999999997</v>
      </c>
      <c r="O393" s="34">
        <f t="shared" si="45"/>
        <v>610.76215349999995</v>
      </c>
      <c r="P393" s="37">
        <v>0.71499999999999997</v>
      </c>
      <c r="Q393" s="38">
        <v>0.85</v>
      </c>
      <c r="R393" s="44"/>
      <c r="S393" s="37">
        <v>2.4020000000000001</v>
      </c>
      <c r="T393" s="40">
        <v>34.408000000000001</v>
      </c>
      <c r="U393" s="41">
        <v>8.6999999999999993</v>
      </c>
      <c r="V393" s="37">
        <v>7.5679999999999996</v>
      </c>
      <c r="W393" s="37">
        <v>0.89</v>
      </c>
      <c r="X393" s="42"/>
      <c r="Y393" s="42"/>
    </row>
    <row r="394" spans="1:25" x14ac:dyDescent="0.25">
      <c r="A394" s="28" t="s">
        <v>35</v>
      </c>
      <c r="B394" s="29">
        <v>35131</v>
      </c>
      <c r="C394" s="30"/>
      <c r="D394" s="31">
        <v>3.08</v>
      </c>
      <c r="E394" s="32">
        <f t="shared" si="41"/>
        <v>95.399186960000009</v>
      </c>
      <c r="F394" s="33">
        <v>42.05</v>
      </c>
      <c r="G394" s="34">
        <f t="shared" si="42"/>
        <v>588.98173499999996</v>
      </c>
      <c r="H394" s="35">
        <v>0.34</v>
      </c>
      <c r="I394" s="36">
        <f t="shared" si="43"/>
        <v>4.7622780000000002</v>
      </c>
      <c r="J394" s="33">
        <v>85.44</v>
      </c>
      <c r="K394" s="34">
        <f t="shared" si="40"/>
        <v>2399.6251199999997</v>
      </c>
      <c r="L394" s="31">
        <v>3.18</v>
      </c>
      <c r="M394" s="32">
        <f t="shared" si="44"/>
        <v>98.496563160000008</v>
      </c>
      <c r="N394" s="60">
        <v>41.275285714285715</v>
      </c>
      <c r="O394" s="34">
        <f t="shared" si="45"/>
        <v>578.13054441428574</v>
      </c>
      <c r="P394" s="37">
        <v>0.70199999999999996</v>
      </c>
      <c r="Q394" s="38">
        <v>0.42499999999999827</v>
      </c>
      <c r="R394" s="44"/>
      <c r="S394" s="37">
        <v>2.383</v>
      </c>
      <c r="T394" s="40">
        <v>34.420999999999999</v>
      </c>
      <c r="U394" s="41">
        <v>8.5</v>
      </c>
      <c r="V394" s="37">
        <v>7.5730000000000004</v>
      </c>
      <c r="W394" s="37">
        <v>1.02</v>
      </c>
      <c r="X394" s="42"/>
      <c r="Y394" s="42"/>
    </row>
    <row r="395" spans="1:25" x14ac:dyDescent="0.25">
      <c r="A395" s="28" t="s">
        <v>35</v>
      </c>
      <c r="B395" s="29">
        <v>35138</v>
      </c>
      <c r="C395" s="30"/>
      <c r="D395" s="31">
        <v>2.97</v>
      </c>
      <c r="E395" s="32">
        <f t="shared" si="41"/>
        <v>91.992073140000002</v>
      </c>
      <c r="F395" s="33">
        <v>40.93</v>
      </c>
      <c r="G395" s="34">
        <f t="shared" si="42"/>
        <v>573.29423099999997</v>
      </c>
      <c r="H395" s="35">
        <v>0.49</v>
      </c>
      <c r="I395" s="36">
        <f t="shared" si="43"/>
        <v>6.863283</v>
      </c>
      <c r="J395" s="33">
        <v>81.23</v>
      </c>
      <c r="K395" s="34">
        <f t="shared" si="40"/>
        <v>2281.3851650000001</v>
      </c>
      <c r="L395" s="31">
        <v>3.06</v>
      </c>
      <c r="M395" s="32">
        <f t="shared" si="44"/>
        <v>94.779711720000009</v>
      </c>
      <c r="N395" s="60">
        <v>43.286357142857142</v>
      </c>
      <c r="O395" s="34">
        <f t="shared" si="45"/>
        <v>606.29901859285712</v>
      </c>
      <c r="P395" s="37">
        <v>0.70099999999999996</v>
      </c>
      <c r="Q395" s="38">
        <v>0.82499999999999929</v>
      </c>
      <c r="R395" s="44"/>
      <c r="S395" s="37">
        <v>2.3679999999999999</v>
      </c>
      <c r="T395" s="40">
        <v>34.387999999999998</v>
      </c>
      <c r="U395" s="41">
        <v>9</v>
      </c>
      <c r="V395" s="37">
        <v>7.5880000000000001</v>
      </c>
      <c r="W395" s="37">
        <v>0.98</v>
      </c>
      <c r="X395" s="42"/>
      <c r="Y395" s="42"/>
    </row>
    <row r="396" spans="1:25" x14ac:dyDescent="0.25">
      <c r="A396" s="28" t="s">
        <v>35</v>
      </c>
      <c r="B396" s="29">
        <v>35145</v>
      </c>
      <c r="C396" s="30"/>
      <c r="D396" s="31">
        <v>2.97</v>
      </c>
      <c r="E396" s="32">
        <f t="shared" si="41"/>
        <v>91.992073140000002</v>
      </c>
      <c r="F396" s="33">
        <v>40.83</v>
      </c>
      <c r="G396" s="34">
        <f t="shared" si="42"/>
        <v>571.89356099999998</v>
      </c>
      <c r="H396" s="35">
        <v>0.56999999999999995</v>
      </c>
      <c r="I396" s="36">
        <f t="shared" si="43"/>
        <v>7.9838189999999996</v>
      </c>
      <c r="J396" s="33">
        <v>79.459999999999994</v>
      </c>
      <c r="K396" s="34">
        <f t="shared" si="40"/>
        <v>2231.6738299999997</v>
      </c>
      <c r="L396" s="31">
        <v>3.05</v>
      </c>
      <c r="M396" s="32">
        <f t="shared" si="44"/>
        <v>94.469974100000002</v>
      </c>
      <c r="N396" s="60">
        <v>32.512357142857141</v>
      </c>
      <c r="O396" s="34">
        <f t="shared" si="45"/>
        <v>455.39083279285711</v>
      </c>
      <c r="P396" s="37">
        <v>0.63500000000000001</v>
      </c>
      <c r="Q396" s="38">
        <v>0</v>
      </c>
      <c r="R396" s="44"/>
      <c r="S396" s="37">
        <v>2.3860000000000001</v>
      </c>
      <c r="T396" s="40">
        <v>34.383000000000003</v>
      </c>
      <c r="U396" s="41">
        <v>8.8000000000000007</v>
      </c>
      <c r="V396" s="37">
        <v>7.593</v>
      </c>
      <c r="W396" s="37">
        <v>0.95</v>
      </c>
      <c r="X396" s="42"/>
      <c r="Y396" s="42"/>
    </row>
    <row r="397" spans="1:25" x14ac:dyDescent="0.25">
      <c r="A397" s="28" t="s">
        <v>35</v>
      </c>
      <c r="B397" s="29">
        <v>35152</v>
      </c>
      <c r="C397" s="30"/>
      <c r="D397" s="31">
        <v>3.07</v>
      </c>
      <c r="E397" s="32">
        <f t="shared" si="41"/>
        <v>95.089449340000002</v>
      </c>
      <c r="F397" s="33">
        <v>41.12</v>
      </c>
      <c r="G397" s="34">
        <f t="shared" si="42"/>
        <v>575.95550400000002</v>
      </c>
      <c r="H397" s="35">
        <v>0.3</v>
      </c>
      <c r="I397" s="36">
        <f t="shared" si="43"/>
        <v>4.2020099999999996</v>
      </c>
      <c r="J397" s="33">
        <v>80.989999999999995</v>
      </c>
      <c r="K397" s="34">
        <f t="shared" si="40"/>
        <v>2274.6446449999999</v>
      </c>
      <c r="L397" s="31">
        <v>3.1</v>
      </c>
      <c r="M397" s="32">
        <f t="shared" si="44"/>
        <v>96.018662200000009</v>
      </c>
      <c r="N397" s="60">
        <v>42.857500000000002</v>
      </c>
      <c r="O397" s="34">
        <f t="shared" si="45"/>
        <v>600.29214525000009</v>
      </c>
      <c r="P397" s="37">
        <v>0.60099999999999998</v>
      </c>
      <c r="Q397" s="38">
        <v>1.1000000000000001</v>
      </c>
      <c r="R397" s="44"/>
      <c r="S397" s="37">
        <v>2.3759999999999999</v>
      </c>
      <c r="T397" s="40">
        <v>34.372</v>
      </c>
      <c r="U397" s="41">
        <v>9</v>
      </c>
      <c r="V397" s="37">
        <v>7.5620000000000003</v>
      </c>
      <c r="W397" s="37">
        <v>0.96</v>
      </c>
      <c r="X397" s="42"/>
      <c r="Y397" s="42"/>
    </row>
    <row r="398" spans="1:25" x14ac:dyDescent="0.25">
      <c r="A398" s="28" t="s">
        <v>35</v>
      </c>
      <c r="B398" s="29">
        <v>35158</v>
      </c>
      <c r="C398" s="30"/>
      <c r="D398" s="31">
        <v>3.05</v>
      </c>
      <c r="E398" s="32">
        <f t="shared" si="41"/>
        <v>94.469974100000002</v>
      </c>
      <c r="F398" s="33">
        <v>40.49</v>
      </c>
      <c r="G398" s="34">
        <f t="shared" si="42"/>
        <v>567.13128300000005</v>
      </c>
      <c r="H398" s="35">
        <v>0.19</v>
      </c>
      <c r="I398" s="36">
        <f t="shared" si="43"/>
        <v>2.661273</v>
      </c>
      <c r="J398" s="33">
        <v>79.38</v>
      </c>
      <c r="K398" s="34">
        <f t="shared" si="40"/>
        <v>2229.4269899999999</v>
      </c>
      <c r="L398" s="31">
        <v>3.1</v>
      </c>
      <c r="M398" s="32">
        <f t="shared" si="44"/>
        <v>96.018662200000009</v>
      </c>
      <c r="N398" s="60">
        <v>44.853428571428573</v>
      </c>
      <c r="O398" s="34">
        <f t="shared" si="45"/>
        <v>628.24851797142856</v>
      </c>
      <c r="P398" s="37">
        <v>0.63500000000000001</v>
      </c>
      <c r="Q398" s="38">
        <v>1.075</v>
      </c>
      <c r="R398" s="44"/>
      <c r="S398" s="37">
        <v>2.3679999999999999</v>
      </c>
      <c r="T398" s="40">
        <v>34.375999999999998</v>
      </c>
      <c r="U398" s="41">
        <v>8.8000000000000007</v>
      </c>
      <c r="V398" s="37">
        <v>7.55</v>
      </c>
      <c r="W398" s="37">
        <v>0.96</v>
      </c>
      <c r="X398" s="42"/>
      <c r="Y398" s="42"/>
    </row>
    <row r="399" spans="1:25" x14ac:dyDescent="0.25">
      <c r="A399" s="28" t="s">
        <v>35</v>
      </c>
      <c r="B399" s="29">
        <v>35165</v>
      </c>
      <c r="C399" s="30"/>
      <c r="D399" s="31">
        <v>3.07</v>
      </c>
      <c r="E399" s="32">
        <f t="shared" si="41"/>
        <v>95.089449340000002</v>
      </c>
      <c r="F399" s="33">
        <v>41.28</v>
      </c>
      <c r="G399" s="34">
        <f t="shared" si="42"/>
        <v>578.19657600000005</v>
      </c>
      <c r="H399" s="35">
        <v>0.44</v>
      </c>
      <c r="I399" s="36">
        <f t="shared" si="43"/>
        <v>6.1629480000000001</v>
      </c>
      <c r="J399" s="33">
        <v>83.06</v>
      </c>
      <c r="K399" s="34">
        <f t="shared" si="40"/>
        <v>2332.78163</v>
      </c>
      <c r="L399" s="31">
        <v>3.21</v>
      </c>
      <c r="M399" s="32">
        <f t="shared" si="44"/>
        <v>99.425776020000001</v>
      </c>
      <c r="N399" s="60">
        <v>45.191428571428567</v>
      </c>
      <c r="O399" s="34">
        <f t="shared" si="45"/>
        <v>632.98278257142852</v>
      </c>
      <c r="P399" s="37">
        <v>0.58899999999999997</v>
      </c>
      <c r="Q399" s="38">
        <v>0.92499999999999871</v>
      </c>
      <c r="R399" s="44"/>
      <c r="S399" s="37">
        <v>2.363</v>
      </c>
      <c r="T399" s="40">
        <v>34.396000000000001</v>
      </c>
      <c r="U399" s="41">
        <v>9.1</v>
      </c>
      <c r="V399" s="37">
        <v>7.5789999999999997</v>
      </c>
      <c r="W399" s="37">
        <v>10.74</v>
      </c>
      <c r="X399" s="42"/>
      <c r="Y399" s="42"/>
    </row>
    <row r="400" spans="1:25" x14ac:dyDescent="0.25">
      <c r="A400" s="28" t="s">
        <v>35</v>
      </c>
      <c r="B400" s="29">
        <v>35172</v>
      </c>
      <c r="C400" s="30"/>
      <c r="D400" s="31">
        <v>3.09</v>
      </c>
      <c r="E400" s="32">
        <f t="shared" si="41"/>
        <v>95.708924580000001</v>
      </c>
      <c r="F400" s="33">
        <v>41.13</v>
      </c>
      <c r="G400" s="34">
        <f t="shared" si="42"/>
        <v>576.09557100000006</v>
      </c>
      <c r="H400" s="35">
        <v>0.22</v>
      </c>
      <c r="I400" s="36">
        <f t="shared" si="43"/>
        <v>3.081474</v>
      </c>
      <c r="J400" s="33">
        <v>86.02</v>
      </c>
      <c r="K400" s="34">
        <f t="shared" si="40"/>
        <v>2415.91471</v>
      </c>
      <c r="L400" s="31">
        <v>3.2</v>
      </c>
      <c r="M400" s="32">
        <f t="shared" si="44"/>
        <v>99.116038400000008</v>
      </c>
      <c r="N400" s="60">
        <v>43.752285714285719</v>
      </c>
      <c r="O400" s="34">
        <f t="shared" si="45"/>
        <v>612.82514031428582</v>
      </c>
      <c r="P400" s="37">
        <v>0.65200000000000002</v>
      </c>
      <c r="Q400" s="38">
        <v>0.97499999999999998</v>
      </c>
      <c r="R400" s="44"/>
      <c r="S400" s="37">
        <v>2.3450000000000002</v>
      </c>
      <c r="T400" s="40">
        <v>34.380000000000003</v>
      </c>
      <c r="U400" s="41">
        <v>8.6999999999999993</v>
      </c>
      <c r="V400" s="37">
        <v>7.6589999999999998</v>
      </c>
      <c r="W400" s="37">
        <v>9.08</v>
      </c>
      <c r="X400" s="42"/>
      <c r="Y400" s="42"/>
    </row>
    <row r="401" spans="1:25" x14ac:dyDescent="0.25">
      <c r="A401" s="28" t="s">
        <v>35</v>
      </c>
      <c r="B401" s="29">
        <v>35179</v>
      </c>
      <c r="C401" s="30"/>
      <c r="D401" s="31">
        <v>3.13</v>
      </c>
      <c r="E401" s="32">
        <f t="shared" si="41"/>
        <v>96.947875060000001</v>
      </c>
      <c r="F401" s="33">
        <v>41.2</v>
      </c>
      <c r="G401" s="34">
        <f t="shared" si="42"/>
        <v>577.07604000000003</v>
      </c>
      <c r="H401" s="35">
        <v>0.12</v>
      </c>
      <c r="I401" s="36">
        <f t="shared" si="43"/>
        <v>1.680804</v>
      </c>
      <c r="J401" s="33">
        <v>84.34</v>
      </c>
      <c r="K401" s="34">
        <f t="shared" si="40"/>
        <v>2368.7310700000003</v>
      </c>
      <c r="L401" s="31">
        <v>3.21</v>
      </c>
      <c r="M401" s="32">
        <f t="shared" si="44"/>
        <v>99.425776020000001</v>
      </c>
      <c r="N401" s="60">
        <v>45.390142857142855</v>
      </c>
      <c r="O401" s="34">
        <f t="shared" si="45"/>
        <v>635.76611395714281</v>
      </c>
      <c r="P401" s="37">
        <v>0.66200000000000003</v>
      </c>
      <c r="Q401" s="38">
        <v>1.55</v>
      </c>
      <c r="R401" s="44"/>
      <c r="S401" s="37">
        <v>2.4089999999999998</v>
      </c>
      <c r="T401" s="40">
        <v>34.398000000000003</v>
      </c>
      <c r="U401" s="41">
        <v>8.9</v>
      </c>
      <c r="V401" s="37">
        <v>7.5410000000000004</v>
      </c>
      <c r="W401" s="37">
        <v>9.16</v>
      </c>
      <c r="X401" s="42"/>
      <c r="Y401" s="42"/>
    </row>
    <row r="402" spans="1:25" x14ac:dyDescent="0.25">
      <c r="A402" s="28" t="s">
        <v>35</v>
      </c>
      <c r="B402" s="29">
        <v>35185</v>
      </c>
      <c r="C402" s="30"/>
      <c r="D402" s="31">
        <v>3.17</v>
      </c>
      <c r="E402" s="32">
        <f t="shared" si="41"/>
        <v>98.186825540000001</v>
      </c>
      <c r="F402" s="33">
        <v>41</v>
      </c>
      <c r="G402" s="34">
        <f t="shared" si="42"/>
        <v>574.27470000000005</v>
      </c>
      <c r="H402" s="35">
        <v>7.0000000000000007E-2</v>
      </c>
      <c r="I402" s="36">
        <f t="shared" si="43"/>
        <v>0.98046900000000015</v>
      </c>
      <c r="J402" s="33">
        <v>81.75</v>
      </c>
      <c r="K402" s="34">
        <f t="shared" si="40"/>
        <v>2295.9896250000002</v>
      </c>
      <c r="L402" s="31">
        <v>3.27</v>
      </c>
      <c r="M402" s="32">
        <f t="shared" si="44"/>
        <v>101.28420174</v>
      </c>
      <c r="N402" s="60">
        <v>46.075357142857136</v>
      </c>
      <c r="O402" s="34">
        <f t="shared" si="45"/>
        <v>645.36370489285707</v>
      </c>
      <c r="P402" s="37">
        <v>0.79400000000000004</v>
      </c>
      <c r="Q402" s="38">
        <v>0.19999999999999879</v>
      </c>
      <c r="R402" s="44"/>
      <c r="S402" s="37">
        <v>2.4180000000000001</v>
      </c>
      <c r="T402" s="40">
        <v>34.409999999999997</v>
      </c>
      <c r="U402" s="41">
        <v>9.1</v>
      </c>
      <c r="V402" s="37">
        <v>7.5389999999999997</v>
      </c>
      <c r="W402" s="37">
        <v>9.4499999999999993</v>
      </c>
      <c r="X402" s="42"/>
      <c r="Y402" s="42"/>
    </row>
    <row r="403" spans="1:25" x14ac:dyDescent="0.25">
      <c r="A403" s="28" t="s">
        <v>35</v>
      </c>
      <c r="B403" s="29">
        <v>35194</v>
      </c>
      <c r="C403" s="30"/>
      <c r="D403" s="31">
        <v>3.04</v>
      </c>
      <c r="E403" s="32">
        <f t="shared" si="41"/>
        <v>94.160236480000009</v>
      </c>
      <c r="F403" s="33">
        <v>41.55</v>
      </c>
      <c r="G403" s="34">
        <f t="shared" si="42"/>
        <v>581.978385</v>
      </c>
      <c r="H403" s="35">
        <v>0.08</v>
      </c>
      <c r="I403" s="36">
        <f t="shared" si="43"/>
        <v>1.120536</v>
      </c>
      <c r="J403" s="33">
        <v>73.16</v>
      </c>
      <c r="K403" s="34">
        <f t="shared" si="40"/>
        <v>2054.7351799999997</v>
      </c>
      <c r="L403" s="31">
        <v>3.13</v>
      </c>
      <c r="M403" s="32">
        <f t="shared" si="44"/>
        <v>96.947875060000001</v>
      </c>
      <c r="N403" s="60">
        <v>35.905642857142858</v>
      </c>
      <c r="O403" s="34">
        <f t="shared" si="45"/>
        <v>502.91956780714287</v>
      </c>
      <c r="P403" s="37">
        <v>0.53200000000000003</v>
      </c>
      <c r="Q403" s="38">
        <v>0.95</v>
      </c>
      <c r="R403" s="44"/>
      <c r="S403" s="37">
        <v>2.42</v>
      </c>
      <c r="T403" s="40">
        <v>34.404000000000003</v>
      </c>
      <c r="U403" s="41">
        <v>8.9</v>
      </c>
      <c r="V403" s="37">
        <v>7.5419999999999998</v>
      </c>
      <c r="W403" s="37">
        <v>9.32</v>
      </c>
      <c r="X403" s="42"/>
      <c r="Y403" s="42"/>
    </row>
    <row r="404" spans="1:25" x14ac:dyDescent="0.25">
      <c r="A404" s="28" t="s">
        <v>35</v>
      </c>
      <c r="B404" s="29">
        <v>35202</v>
      </c>
      <c r="C404" s="30"/>
      <c r="D404" s="31">
        <v>3.08</v>
      </c>
      <c r="E404" s="32">
        <f t="shared" si="41"/>
        <v>95.399186960000009</v>
      </c>
      <c r="F404" s="33">
        <v>40.630000000000003</v>
      </c>
      <c r="G404" s="34">
        <f t="shared" si="42"/>
        <v>569.092221</v>
      </c>
      <c r="H404" s="35">
        <v>0.14000000000000001</v>
      </c>
      <c r="I404" s="36">
        <f t="shared" si="43"/>
        <v>1.9609380000000003</v>
      </c>
      <c r="J404" s="33">
        <v>78.349999999999994</v>
      </c>
      <c r="K404" s="34">
        <f t="shared" si="40"/>
        <v>2200.4989249999999</v>
      </c>
      <c r="L404" s="31">
        <v>3.19</v>
      </c>
      <c r="M404" s="32">
        <f t="shared" si="44"/>
        <v>98.806300780000001</v>
      </c>
      <c r="N404" s="60">
        <v>32.879071428571429</v>
      </c>
      <c r="O404" s="34">
        <f t="shared" si="45"/>
        <v>460.52728977857146</v>
      </c>
      <c r="P404" s="37">
        <v>0.49199999999999999</v>
      </c>
      <c r="Q404" s="38">
        <v>1.175</v>
      </c>
      <c r="R404" s="44"/>
      <c r="S404" s="37">
        <v>2.4249999999999998</v>
      </c>
      <c r="T404" s="40">
        <v>34.372999999999998</v>
      </c>
      <c r="U404" s="41">
        <v>10.9</v>
      </c>
      <c r="V404" s="37">
        <v>7.5640000000000001</v>
      </c>
      <c r="W404" s="37">
        <v>9.26</v>
      </c>
      <c r="X404" s="42"/>
      <c r="Y404" s="42"/>
    </row>
    <row r="405" spans="1:25" x14ac:dyDescent="0.25">
      <c r="A405" s="28" t="s">
        <v>35</v>
      </c>
      <c r="B405" s="29">
        <v>35207</v>
      </c>
      <c r="C405" s="30"/>
      <c r="D405" s="31">
        <v>3.04</v>
      </c>
      <c r="E405" s="32">
        <f t="shared" si="41"/>
        <v>94.160236480000009</v>
      </c>
      <c r="F405" s="33">
        <v>40.58</v>
      </c>
      <c r="G405" s="34">
        <f t="shared" si="42"/>
        <v>568.391886</v>
      </c>
      <c r="H405" s="35">
        <v>0.16</v>
      </c>
      <c r="I405" s="36">
        <f t="shared" si="43"/>
        <v>2.241072</v>
      </c>
      <c r="J405" s="33">
        <v>79.540000000000006</v>
      </c>
      <c r="K405" s="34">
        <f t="shared" si="40"/>
        <v>2233.92067</v>
      </c>
      <c r="L405" s="31">
        <v>3.1</v>
      </c>
      <c r="M405" s="32">
        <f t="shared" si="44"/>
        <v>96.018662200000009</v>
      </c>
      <c r="N405" s="60">
        <v>44.663357142857144</v>
      </c>
      <c r="O405" s="34">
        <f t="shared" si="45"/>
        <v>625.58624449285719</v>
      </c>
      <c r="P405" s="37">
        <v>0.621</v>
      </c>
      <c r="Q405" s="38">
        <v>1.1499999999999999</v>
      </c>
      <c r="R405" s="44"/>
      <c r="S405" s="37">
        <v>2.4289999999999998</v>
      </c>
      <c r="T405" s="40">
        <v>34.402999999999999</v>
      </c>
      <c r="U405" s="41">
        <v>8.6</v>
      </c>
      <c r="V405" s="37">
        <v>7.5919999999999996</v>
      </c>
      <c r="W405" s="37">
        <v>9.68</v>
      </c>
      <c r="X405" s="42"/>
      <c r="Y405" s="42"/>
    </row>
    <row r="406" spans="1:25" x14ac:dyDescent="0.25">
      <c r="A406" s="28" t="s">
        <v>35</v>
      </c>
      <c r="B406" s="29">
        <v>35214</v>
      </c>
      <c r="C406" s="30"/>
      <c r="D406" s="31">
        <v>3.08</v>
      </c>
      <c r="E406" s="32">
        <f t="shared" si="41"/>
        <v>95.399186960000009</v>
      </c>
      <c r="F406" s="33">
        <v>41.57</v>
      </c>
      <c r="G406" s="34">
        <f t="shared" si="42"/>
        <v>582.25851899999998</v>
      </c>
      <c r="H406" s="35">
        <v>0.25</v>
      </c>
      <c r="I406" s="36">
        <f t="shared" si="43"/>
        <v>3.5016750000000001</v>
      </c>
      <c r="J406" s="33">
        <v>87.61</v>
      </c>
      <c r="K406" s="34">
        <f t="shared" ref="K406:K469" si="46">J406*28.0855</f>
        <v>2460.570655</v>
      </c>
      <c r="L406" s="31">
        <v>3.15</v>
      </c>
      <c r="M406" s="32">
        <f t="shared" si="44"/>
        <v>97.567350300000001</v>
      </c>
      <c r="N406" s="60">
        <v>44.724214285714289</v>
      </c>
      <c r="O406" s="34">
        <f t="shared" si="45"/>
        <v>626.43865223571436</v>
      </c>
      <c r="P406" s="37">
        <v>0.60399999999999998</v>
      </c>
      <c r="Q406" s="38">
        <v>1.5249999999999999</v>
      </c>
      <c r="R406" s="44"/>
      <c r="S406" s="37">
        <v>2.4249999999999998</v>
      </c>
      <c r="T406" s="40">
        <v>34.408999999999999</v>
      </c>
      <c r="U406" s="41">
        <v>8.6</v>
      </c>
      <c r="V406" s="37">
        <v>7.5529999999999999</v>
      </c>
      <c r="W406" s="37">
        <v>10.06</v>
      </c>
      <c r="X406" s="42"/>
      <c r="Y406" s="42"/>
    </row>
    <row r="407" spans="1:25" x14ac:dyDescent="0.25">
      <c r="A407" s="28" t="s">
        <v>35</v>
      </c>
      <c r="B407" s="29">
        <v>35221</v>
      </c>
      <c r="C407" s="30"/>
      <c r="D407" s="31">
        <v>3.04</v>
      </c>
      <c r="E407" s="32">
        <f t="shared" si="41"/>
        <v>94.160236480000009</v>
      </c>
      <c r="F407" s="33">
        <v>41.3</v>
      </c>
      <c r="G407" s="34">
        <f t="shared" si="42"/>
        <v>578.47671000000003</v>
      </c>
      <c r="H407" s="35">
        <v>0.12</v>
      </c>
      <c r="I407" s="36">
        <f t="shared" si="43"/>
        <v>1.680804</v>
      </c>
      <c r="J407" s="33">
        <v>85.28</v>
      </c>
      <c r="K407" s="34">
        <f t="shared" si="46"/>
        <v>2395.1314400000001</v>
      </c>
      <c r="L407" s="31">
        <v>3.16</v>
      </c>
      <c r="M407" s="32">
        <f t="shared" si="44"/>
        <v>97.877087920000008</v>
      </c>
      <c r="N407" s="60">
        <v>44.423785714285714</v>
      </c>
      <c r="O407" s="34">
        <f t="shared" si="45"/>
        <v>622.23063936428571</v>
      </c>
      <c r="P407" s="37">
        <v>0.65200000000000002</v>
      </c>
      <c r="Q407" s="38">
        <v>1</v>
      </c>
      <c r="R407" s="44"/>
      <c r="S407" s="37">
        <v>2.4289999999999998</v>
      </c>
      <c r="T407" s="40">
        <v>34.386000000000003</v>
      </c>
      <c r="U407" s="41">
        <v>9.8000000000000007</v>
      </c>
      <c r="V407" s="37">
        <v>7.5510000000000002</v>
      </c>
      <c r="W407" s="37">
        <v>10.45</v>
      </c>
      <c r="X407" s="42"/>
      <c r="Y407" s="42"/>
    </row>
    <row r="408" spans="1:25" x14ac:dyDescent="0.25">
      <c r="A408" s="28" t="s">
        <v>35</v>
      </c>
      <c r="B408" s="29">
        <v>35226</v>
      </c>
      <c r="C408" s="30"/>
      <c r="D408" s="31">
        <v>3.02</v>
      </c>
      <c r="E408" s="32">
        <f t="shared" si="41"/>
        <v>93.540761240000009</v>
      </c>
      <c r="F408" s="33">
        <v>42.15</v>
      </c>
      <c r="G408" s="34">
        <f t="shared" si="42"/>
        <v>590.38240499999995</v>
      </c>
      <c r="H408" s="35">
        <v>0.05</v>
      </c>
      <c r="I408" s="36">
        <f t="shared" si="43"/>
        <v>0.70033500000000004</v>
      </c>
      <c r="J408" s="33">
        <v>86.48</v>
      </c>
      <c r="K408" s="34">
        <f t="shared" si="46"/>
        <v>2428.8340400000002</v>
      </c>
      <c r="L408" s="31">
        <v>3.09</v>
      </c>
      <c r="M408" s="32">
        <f t="shared" si="44"/>
        <v>95.708924580000001</v>
      </c>
      <c r="N408" s="60">
        <v>44.222857142857144</v>
      </c>
      <c r="O408" s="34">
        <f t="shared" si="45"/>
        <v>619.41629314285717</v>
      </c>
      <c r="P408" s="37">
        <v>0.60199999999999998</v>
      </c>
      <c r="Q408" s="38">
        <v>0.7999999999999986</v>
      </c>
      <c r="R408" s="44"/>
      <c r="S408" s="37">
        <v>2.415</v>
      </c>
      <c r="T408" s="40">
        <v>34.395000000000003</v>
      </c>
      <c r="U408" s="41">
        <v>9.1999999999999993</v>
      </c>
      <c r="V408" s="37">
        <v>7.5990000000000002</v>
      </c>
      <c r="W408" s="37">
        <v>10.68</v>
      </c>
      <c r="X408" s="42"/>
      <c r="Y408" s="42"/>
    </row>
    <row r="409" spans="1:25" x14ac:dyDescent="0.25">
      <c r="A409" s="28" t="s">
        <v>35</v>
      </c>
      <c r="B409" s="29">
        <v>35235</v>
      </c>
      <c r="C409" s="30"/>
      <c r="D409" s="31">
        <v>3.02</v>
      </c>
      <c r="E409" s="32">
        <f t="shared" si="41"/>
        <v>93.540761240000009</v>
      </c>
      <c r="F409" s="33">
        <v>41.02</v>
      </c>
      <c r="G409" s="34">
        <f t="shared" si="42"/>
        <v>574.55483400000003</v>
      </c>
      <c r="H409" s="35">
        <v>0.25</v>
      </c>
      <c r="I409" s="36">
        <f t="shared" si="43"/>
        <v>3.5016750000000001</v>
      </c>
      <c r="J409" s="33">
        <v>82.63</v>
      </c>
      <c r="K409" s="34">
        <f t="shared" si="46"/>
        <v>2320.7048649999997</v>
      </c>
      <c r="L409" s="31">
        <v>3.09</v>
      </c>
      <c r="M409" s="32">
        <f t="shared" si="44"/>
        <v>95.708924580000001</v>
      </c>
      <c r="N409" s="60">
        <v>44.318071428571429</v>
      </c>
      <c r="O409" s="34">
        <f t="shared" si="45"/>
        <v>620.74993107857142</v>
      </c>
      <c r="P409" s="37">
        <v>0.57299999999999995</v>
      </c>
      <c r="Q409" s="38">
        <v>0.69999999999999929</v>
      </c>
      <c r="R409" s="44"/>
      <c r="S409" s="37">
        <v>2.4239999999999999</v>
      </c>
      <c r="T409" s="40">
        <v>34.378</v>
      </c>
      <c r="U409" s="41">
        <v>8.6999999999999993</v>
      </c>
      <c r="V409" s="37">
        <v>7.5590000000000002</v>
      </c>
      <c r="W409" s="37">
        <v>1.24</v>
      </c>
      <c r="X409" s="42"/>
      <c r="Y409" s="42"/>
    </row>
    <row r="410" spans="1:25" ht="15.75" thickBot="1" x14ac:dyDescent="0.3">
      <c r="A410" s="45" t="s">
        <v>35</v>
      </c>
      <c r="B410" s="46">
        <v>35244</v>
      </c>
      <c r="C410" s="47"/>
      <c r="D410" s="48">
        <v>3.02</v>
      </c>
      <c r="E410" s="49">
        <f t="shared" si="41"/>
        <v>93.540761240000009</v>
      </c>
      <c r="F410" s="50">
        <v>41.56</v>
      </c>
      <c r="G410" s="51">
        <f t="shared" si="42"/>
        <v>582.11845200000005</v>
      </c>
      <c r="H410" s="52">
        <v>0.3</v>
      </c>
      <c r="I410" s="53">
        <f t="shared" si="43"/>
        <v>4.2020099999999996</v>
      </c>
      <c r="J410" s="50">
        <v>83.75</v>
      </c>
      <c r="K410" s="51">
        <f t="shared" si="46"/>
        <v>2352.160625</v>
      </c>
      <c r="L410" s="48">
        <v>3.15</v>
      </c>
      <c r="M410" s="49">
        <f t="shared" si="44"/>
        <v>97.567350300000001</v>
      </c>
      <c r="N410" s="61">
        <v>45.236785714285716</v>
      </c>
      <c r="O410" s="51">
        <f t="shared" si="45"/>
        <v>633.61808646428574</v>
      </c>
      <c r="P410" s="54">
        <v>0.59</v>
      </c>
      <c r="Q410" s="55">
        <v>1.125</v>
      </c>
      <c r="R410" s="56"/>
      <c r="S410" s="54">
        <v>2.419</v>
      </c>
      <c r="T410" s="57">
        <v>34.390999999999998</v>
      </c>
      <c r="U410" s="58">
        <v>8.8000000000000007</v>
      </c>
      <c r="V410" s="54">
        <v>7.5439999999999996</v>
      </c>
      <c r="W410" s="54">
        <v>1.1399999999999999</v>
      </c>
      <c r="X410" s="59"/>
      <c r="Y410" s="59"/>
    </row>
    <row r="411" spans="1:25" x14ac:dyDescent="0.25">
      <c r="A411" s="28" t="s">
        <v>35</v>
      </c>
      <c r="B411" s="29">
        <v>35251</v>
      </c>
      <c r="C411" s="30"/>
      <c r="D411" s="31">
        <v>3.1</v>
      </c>
      <c r="E411" s="32">
        <f t="shared" si="41"/>
        <v>96.018662200000009</v>
      </c>
      <c r="F411" s="33">
        <v>41.82</v>
      </c>
      <c r="G411" s="34">
        <f t="shared" si="42"/>
        <v>585.76019400000007</v>
      </c>
      <c r="H411" s="35">
        <v>0.35</v>
      </c>
      <c r="I411" s="36">
        <f t="shared" si="43"/>
        <v>4.9023449999999995</v>
      </c>
      <c r="J411" s="33">
        <v>80.86</v>
      </c>
      <c r="K411" s="34">
        <f t="shared" si="46"/>
        <v>2270.9935299999997</v>
      </c>
      <c r="L411" s="31">
        <v>3.2</v>
      </c>
      <c r="M411" s="32">
        <f t="shared" si="44"/>
        <v>99.116038400000008</v>
      </c>
      <c r="N411" s="60">
        <v>46.727428571428568</v>
      </c>
      <c r="O411" s="34">
        <f t="shared" si="45"/>
        <v>654.49707377142852</v>
      </c>
      <c r="P411" s="37">
        <v>0.66600000000000004</v>
      </c>
      <c r="Q411" s="38">
        <v>0.90000000000000147</v>
      </c>
      <c r="R411" s="44"/>
      <c r="S411" s="37">
        <v>2.419</v>
      </c>
      <c r="T411" s="40">
        <v>34.405000000000001</v>
      </c>
      <c r="U411" s="41">
        <v>8.8000000000000007</v>
      </c>
      <c r="V411" s="37">
        <v>7.5490000000000004</v>
      </c>
      <c r="W411" s="37">
        <v>1.08</v>
      </c>
      <c r="X411" s="42"/>
      <c r="Y411" s="42"/>
    </row>
    <row r="412" spans="1:25" x14ac:dyDescent="0.25">
      <c r="A412" s="28" t="s">
        <v>35</v>
      </c>
      <c r="B412" s="29">
        <v>35256</v>
      </c>
      <c r="C412" s="30"/>
      <c r="D412" s="31">
        <v>3.12</v>
      </c>
      <c r="E412" s="32">
        <f t="shared" si="41"/>
        <v>96.638137440000008</v>
      </c>
      <c r="F412" s="33">
        <v>41.37</v>
      </c>
      <c r="G412" s="34">
        <f t="shared" si="42"/>
        <v>579.457179</v>
      </c>
      <c r="H412" s="35">
        <v>0.24</v>
      </c>
      <c r="I412" s="36">
        <f t="shared" si="43"/>
        <v>3.3616079999999999</v>
      </c>
      <c r="J412" s="33">
        <v>84.61</v>
      </c>
      <c r="K412" s="34">
        <f t="shared" si="46"/>
        <v>2376.314155</v>
      </c>
      <c r="L412" s="31">
        <v>3.27</v>
      </c>
      <c r="M412" s="32">
        <f t="shared" si="44"/>
        <v>101.28420174</v>
      </c>
      <c r="N412" s="60">
        <v>45.387999999999998</v>
      </c>
      <c r="O412" s="34">
        <f t="shared" si="45"/>
        <v>635.73609959999999</v>
      </c>
      <c r="P412" s="37">
        <v>0.63</v>
      </c>
      <c r="Q412" s="38">
        <v>1.375</v>
      </c>
      <c r="R412" s="44"/>
      <c r="S412" s="37">
        <v>2.4220000000000002</v>
      </c>
      <c r="T412" s="40">
        <v>34.393999999999998</v>
      </c>
      <c r="U412" s="41">
        <v>10.1</v>
      </c>
      <c r="V412" s="37">
        <v>7.56</v>
      </c>
      <c r="W412" s="37">
        <v>1.08</v>
      </c>
      <c r="X412" s="42"/>
      <c r="Y412" s="42"/>
    </row>
    <row r="413" spans="1:25" x14ac:dyDescent="0.25">
      <c r="A413" s="28" t="s">
        <v>35</v>
      </c>
      <c r="B413" s="29">
        <v>35264</v>
      </c>
      <c r="C413" s="30"/>
      <c r="D413" s="31">
        <v>2.97</v>
      </c>
      <c r="E413" s="32">
        <f t="shared" si="41"/>
        <v>91.992073140000002</v>
      </c>
      <c r="F413" s="33">
        <v>41.97</v>
      </c>
      <c r="G413" s="34">
        <f t="shared" si="42"/>
        <v>587.86119900000006</v>
      </c>
      <c r="H413" s="35">
        <v>0.25</v>
      </c>
      <c r="I413" s="36">
        <f t="shared" si="43"/>
        <v>3.5016750000000001</v>
      </c>
      <c r="J413" s="33">
        <v>85.85</v>
      </c>
      <c r="K413" s="34">
        <f t="shared" si="46"/>
        <v>2411.140175</v>
      </c>
      <c r="L413" s="31">
        <v>3.03</v>
      </c>
      <c r="M413" s="32">
        <f t="shared" si="44"/>
        <v>93.850498860000002</v>
      </c>
      <c r="N413" s="60">
        <v>45.330571428571432</v>
      </c>
      <c r="O413" s="34">
        <f t="shared" si="45"/>
        <v>634.93171482857144</v>
      </c>
      <c r="P413" s="37">
        <v>0.64400000000000002</v>
      </c>
      <c r="Q413" s="37">
        <v>1.2749999999999999</v>
      </c>
      <c r="R413" s="39"/>
      <c r="S413" s="37">
        <v>2.4390000000000001</v>
      </c>
      <c r="T413" s="40">
        <v>34.393999999999998</v>
      </c>
      <c r="U413" s="41">
        <v>10.1</v>
      </c>
      <c r="V413" s="37">
        <v>7.59</v>
      </c>
      <c r="W413" s="37">
        <v>1.06</v>
      </c>
      <c r="X413" s="42"/>
      <c r="Y413" s="42"/>
    </row>
    <row r="414" spans="1:25" x14ac:dyDescent="0.25">
      <c r="A414" s="28" t="s">
        <v>35</v>
      </c>
      <c r="B414" s="29">
        <v>35271</v>
      </c>
      <c r="C414" s="30"/>
      <c r="D414" s="31">
        <v>3.04</v>
      </c>
      <c r="E414" s="32">
        <f t="shared" si="41"/>
        <v>94.160236480000009</v>
      </c>
      <c r="F414" s="33">
        <v>42.58</v>
      </c>
      <c r="G414" s="34">
        <f t="shared" si="42"/>
        <v>596.40528600000005</v>
      </c>
      <c r="H414" s="35">
        <v>0.11</v>
      </c>
      <c r="I414" s="36">
        <f t="shared" si="43"/>
        <v>1.540737</v>
      </c>
      <c r="J414" s="33">
        <v>88.05</v>
      </c>
      <c r="K414" s="34">
        <f t="shared" si="46"/>
        <v>2472.9282749999998</v>
      </c>
      <c r="L414" s="31">
        <v>3.14</v>
      </c>
      <c r="M414" s="32">
        <f t="shared" si="44"/>
        <v>97.257612680000008</v>
      </c>
      <c r="N414" s="60">
        <v>46.044785714285709</v>
      </c>
      <c r="O414" s="34">
        <f t="shared" si="45"/>
        <v>644.93550006428563</v>
      </c>
      <c r="P414" s="37">
        <v>0.63500000000000001</v>
      </c>
      <c r="Q414" s="37">
        <v>1.175</v>
      </c>
      <c r="R414" s="39"/>
      <c r="S414" s="37">
        <v>2.31</v>
      </c>
      <c r="T414" s="40">
        <v>34.421999999999997</v>
      </c>
      <c r="U414" s="41">
        <v>8.6999999999999993</v>
      </c>
      <c r="V414" s="37">
        <v>7.5650000000000004</v>
      </c>
      <c r="W414" s="37">
        <v>1.1599999999999999</v>
      </c>
      <c r="X414" s="42"/>
      <c r="Y414" s="42"/>
    </row>
    <row r="415" spans="1:25" x14ac:dyDescent="0.25">
      <c r="A415" s="28" t="s">
        <v>35</v>
      </c>
      <c r="B415" s="29">
        <v>35279</v>
      </c>
      <c r="C415" s="30"/>
      <c r="D415" s="31">
        <v>3.05</v>
      </c>
      <c r="E415" s="32">
        <f t="shared" si="41"/>
        <v>94.469974100000002</v>
      </c>
      <c r="F415" s="33">
        <v>42.18</v>
      </c>
      <c r="G415" s="34">
        <f t="shared" si="42"/>
        <v>590.80260599999997</v>
      </c>
      <c r="H415" s="35">
        <v>0.36</v>
      </c>
      <c r="I415" s="36">
        <f t="shared" si="43"/>
        <v>5.0424119999999997</v>
      </c>
      <c r="J415" s="33">
        <v>88.25</v>
      </c>
      <c r="K415" s="34">
        <f t="shared" si="46"/>
        <v>2478.5453750000001</v>
      </c>
      <c r="L415" s="31">
        <v>3.15</v>
      </c>
      <c r="M415" s="32">
        <f t="shared" si="44"/>
        <v>97.567350300000001</v>
      </c>
      <c r="N415" s="60">
        <v>46.302857142857142</v>
      </c>
      <c r="O415" s="34">
        <f t="shared" si="45"/>
        <v>648.55022914285712</v>
      </c>
      <c r="P415" s="37">
        <v>0.56799999999999995</v>
      </c>
      <c r="Q415" s="37">
        <v>0.89999999999999802</v>
      </c>
      <c r="R415" s="39"/>
      <c r="S415" s="37">
        <v>2.11</v>
      </c>
      <c r="T415" s="40">
        <v>34.405000000000001</v>
      </c>
      <c r="U415" s="41">
        <v>8.1999999999999993</v>
      </c>
      <c r="V415" s="37">
        <v>7.5910000000000002</v>
      </c>
      <c r="W415" s="37">
        <v>1.19</v>
      </c>
      <c r="X415" s="42"/>
      <c r="Y415" s="42"/>
    </row>
    <row r="416" spans="1:25" x14ac:dyDescent="0.25">
      <c r="A416" s="28" t="s">
        <v>35</v>
      </c>
      <c r="B416" s="29">
        <v>35285</v>
      </c>
      <c r="C416" s="30"/>
      <c r="D416" s="31">
        <v>3.05</v>
      </c>
      <c r="E416" s="32">
        <f t="shared" si="41"/>
        <v>94.469974100000002</v>
      </c>
      <c r="F416" s="33">
        <v>43.3</v>
      </c>
      <c r="G416" s="34">
        <f t="shared" si="42"/>
        <v>606.49010999999996</v>
      </c>
      <c r="H416" s="35">
        <v>0.72</v>
      </c>
      <c r="I416" s="36">
        <f t="shared" si="43"/>
        <v>10.084823999999999</v>
      </c>
      <c r="J416" s="33">
        <v>88.32</v>
      </c>
      <c r="K416" s="34">
        <f t="shared" si="46"/>
        <v>2480.51136</v>
      </c>
      <c r="L416" s="31">
        <v>3.14</v>
      </c>
      <c r="M416" s="32">
        <f t="shared" si="44"/>
        <v>97.257612680000008</v>
      </c>
      <c r="N416" s="60">
        <v>45.51792857142857</v>
      </c>
      <c r="O416" s="34">
        <f t="shared" si="45"/>
        <v>637.55597012142857</v>
      </c>
      <c r="P416" s="37">
        <v>0.63700000000000001</v>
      </c>
      <c r="Q416" s="37">
        <v>0.85</v>
      </c>
      <c r="R416" s="39"/>
      <c r="S416" s="37">
        <v>2.2810000000000001</v>
      </c>
      <c r="T416" s="40">
        <v>34.402000000000001</v>
      </c>
      <c r="U416" s="41">
        <v>8.4</v>
      </c>
      <c r="V416" s="37">
        <v>7.56</v>
      </c>
      <c r="W416" s="37">
        <v>1.08</v>
      </c>
      <c r="X416" s="42"/>
      <c r="Y416" s="42"/>
    </row>
    <row r="417" spans="1:25" x14ac:dyDescent="0.25">
      <c r="A417" s="28" t="s">
        <v>35</v>
      </c>
      <c r="B417" s="29">
        <v>35291</v>
      </c>
      <c r="C417" s="30"/>
      <c r="D417" s="31">
        <v>3</v>
      </c>
      <c r="E417" s="32">
        <f t="shared" si="41"/>
        <v>92.921286000000009</v>
      </c>
      <c r="F417" s="33">
        <v>42.42</v>
      </c>
      <c r="G417" s="34">
        <f t="shared" si="42"/>
        <v>594.16421400000002</v>
      </c>
      <c r="H417" s="35">
        <v>0.63</v>
      </c>
      <c r="I417" s="36">
        <f t="shared" si="43"/>
        <v>8.8242209999999996</v>
      </c>
      <c r="J417" s="33">
        <v>87.97</v>
      </c>
      <c r="K417" s="34">
        <f t="shared" si="46"/>
        <v>2470.681435</v>
      </c>
      <c r="L417" s="31">
        <v>3.14</v>
      </c>
      <c r="M417" s="32">
        <f t="shared" si="44"/>
        <v>97.257612680000008</v>
      </c>
      <c r="N417" s="60">
        <v>43.21028571428571</v>
      </c>
      <c r="O417" s="34">
        <f t="shared" si="45"/>
        <v>605.23350891428572</v>
      </c>
      <c r="P417" s="37">
        <v>0.59899999999999998</v>
      </c>
      <c r="Q417" s="37">
        <v>1.35</v>
      </c>
      <c r="R417" s="39"/>
      <c r="S417" s="37">
        <v>2.1680000000000001</v>
      </c>
      <c r="T417" s="40">
        <v>34.387999999999998</v>
      </c>
      <c r="U417" s="41">
        <v>8.6999999999999993</v>
      </c>
      <c r="V417" s="37">
        <v>7.56</v>
      </c>
      <c r="W417" s="37">
        <v>1.04</v>
      </c>
      <c r="X417" s="42"/>
      <c r="Y417" s="42"/>
    </row>
    <row r="418" spans="1:25" x14ac:dyDescent="0.25">
      <c r="A418" s="28" t="s">
        <v>35</v>
      </c>
      <c r="B418" s="29">
        <v>35296</v>
      </c>
      <c r="C418" s="30"/>
      <c r="D418" s="31">
        <v>3.08</v>
      </c>
      <c r="E418" s="32">
        <f t="shared" si="41"/>
        <v>95.399186960000009</v>
      </c>
      <c r="F418" s="33">
        <v>42.17</v>
      </c>
      <c r="G418" s="34">
        <f t="shared" si="42"/>
        <v>590.66253900000004</v>
      </c>
      <c r="H418" s="35">
        <v>0.4</v>
      </c>
      <c r="I418" s="36">
        <f t="shared" si="43"/>
        <v>5.6026800000000003</v>
      </c>
      <c r="J418" s="33">
        <v>81.209999999999994</v>
      </c>
      <c r="K418" s="34">
        <f t="shared" si="46"/>
        <v>2280.8234549999997</v>
      </c>
      <c r="L418" s="31">
        <v>3.2</v>
      </c>
      <c r="M418" s="32">
        <f t="shared" si="44"/>
        <v>99.116038400000008</v>
      </c>
      <c r="N418" s="60">
        <v>45.641357142857146</v>
      </c>
      <c r="O418" s="34">
        <f t="shared" si="45"/>
        <v>639.28479709285716</v>
      </c>
      <c r="P418" s="37">
        <v>0.57699999999999996</v>
      </c>
      <c r="Q418" s="37">
        <v>0.77500000000000135</v>
      </c>
      <c r="R418" s="39"/>
      <c r="S418" s="37">
        <v>2.27</v>
      </c>
      <c r="T418" s="40">
        <v>34.412999999999997</v>
      </c>
      <c r="U418" s="41">
        <v>9.3000000000000007</v>
      </c>
      <c r="V418" s="37">
        <v>7.5650000000000004</v>
      </c>
      <c r="W418" s="37">
        <v>0.9</v>
      </c>
      <c r="X418" s="42"/>
      <c r="Y418" s="42"/>
    </row>
    <row r="419" spans="1:25" x14ac:dyDescent="0.25">
      <c r="A419" s="28" t="s">
        <v>35</v>
      </c>
      <c r="B419" s="29">
        <v>35306</v>
      </c>
      <c r="C419" s="30"/>
      <c r="D419" s="31">
        <v>3.06</v>
      </c>
      <c r="E419" s="32">
        <f t="shared" si="41"/>
        <v>94.779711720000009</v>
      </c>
      <c r="F419" s="33">
        <v>42.61</v>
      </c>
      <c r="G419" s="34">
        <f t="shared" si="42"/>
        <v>596.82548699999995</v>
      </c>
      <c r="H419" s="35">
        <v>0.36</v>
      </c>
      <c r="I419" s="36">
        <f t="shared" si="43"/>
        <v>5.0424119999999997</v>
      </c>
      <c r="J419" s="33">
        <v>85.36</v>
      </c>
      <c r="K419" s="34">
        <f t="shared" si="46"/>
        <v>2397.3782799999999</v>
      </c>
      <c r="L419" s="31">
        <v>3.11</v>
      </c>
      <c r="M419" s="32">
        <f t="shared" si="44"/>
        <v>96.328399820000001</v>
      </c>
      <c r="N419" s="60">
        <v>46.565999999999995</v>
      </c>
      <c r="O419" s="34">
        <f t="shared" si="45"/>
        <v>652.23599219999994</v>
      </c>
      <c r="P419" s="37">
        <v>0.59299999999999997</v>
      </c>
      <c r="Q419" s="37">
        <v>1.2749999999999999</v>
      </c>
      <c r="R419" s="39"/>
      <c r="S419" s="37">
        <v>2.2730000000000001</v>
      </c>
      <c r="T419" s="40">
        <v>34.420999999999999</v>
      </c>
      <c r="U419" s="41">
        <v>8.6</v>
      </c>
      <c r="V419" s="37">
        <v>7.5570000000000004</v>
      </c>
      <c r="W419" s="37">
        <v>0.95</v>
      </c>
      <c r="X419" s="42"/>
      <c r="Y419" s="42"/>
    </row>
    <row r="420" spans="1:25" x14ac:dyDescent="0.25">
      <c r="A420" s="28" t="s">
        <v>35</v>
      </c>
      <c r="B420" s="29">
        <v>35313</v>
      </c>
      <c r="C420" s="30"/>
      <c r="D420" s="31">
        <v>3.09</v>
      </c>
      <c r="E420" s="32">
        <f t="shared" si="41"/>
        <v>95.708924580000001</v>
      </c>
      <c r="F420" s="33">
        <v>42.36</v>
      </c>
      <c r="G420" s="34">
        <f t="shared" si="42"/>
        <v>593.32381199999998</v>
      </c>
      <c r="H420" s="35">
        <v>0.8</v>
      </c>
      <c r="I420" s="36">
        <f t="shared" si="43"/>
        <v>11.205360000000001</v>
      </c>
      <c r="J420" s="33">
        <v>84.85</v>
      </c>
      <c r="K420" s="34">
        <f t="shared" si="46"/>
        <v>2383.0546749999999</v>
      </c>
      <c r="L420" s="31">
        <v>3.14</v>
      </c>
      <c r="M420" s="32">
        <f t="shared" si="44"/>
        <v>97.257612680000008</v>
      </c>
      <c r="N420" s="60">
        <v>46.962499999999999</v>
      </c>
      <c r="O420" s="34">
        <f t="shared" si="45"/>
        <v>657.78964874999997</v>
      </c>
      <c r="P420" s="37">
        <v>0.63400000000000001</v>
      </c>
      <c r="Q420" s="37">
        <v>0.87500000000000078</v>
      </c>
      <c r="R420" s="39"/>
      <c r="S420" s="37">
        <v>2.2730000000000001</v>
      </c>
      <c r="T420" s="40">
        <v>34.429000000000002</v>
      </c>
      <c r="U420" s="41">
        <v>8.1</v>
      </c>
      <c r="V420" s="37">
        <v>7.5380000000000003</v>
      </c>
      <c r="W420" s="37">
        <v>1.01</v>
      </c>
      <c r="X420" s="42"/>
      <c r="Y420" s="42"/>
    </row>
    <row r="421" spans="1:25" x14ac:dyDescent="0.25">
      <c r="A421" s="28" t="s">
        <v>35</v>
      </c>
      <c r="B421" s="29">
        <v>35320</v>
      </c>
      <c r="C421" s="30"/>
      <c r="D421" s="31">
        <v>3.06</v>
      </c>
      <c r="E421" s="32">
        <f t="shared" si="41"/>
        <v>94.779711720000009</v>
      </c>
      <c r="F421" s="33">
        <v>41.84</v>
      </c>
      <c r="G421" s="34">
        <f t="shared" si="42"/>
        <v>586.04032800000004</v>
      </c>
      <c r="H421" s="35">
        <v>0.09</v>
      </c>
      <c r="I421" s="36">
        <f t="shared" si="43"/>
        <v>1.2606029999999999</v>
      </c>
      <c r="J421" s="33">
        <v>84.4</v>
      </c>
      <c r="K421" s="34">
        <f t="shared" si="46"/>
        <v>2370.4162000000001</v>
      </c>
      <c r="L421" s="31">
        <v>3.1</v>
      </c>
      <c r="M421" s="32">
        <f t="shared" si="44"/>
        <v>96.018662200000009</v>
      </c>
      <c r="N421" s="60">
        <v>37.552214285714285</v>
      </c>
      <c r="O421" s="34">
        <f t="shared" si="45"/>
        <v>525.98259983571427</v>
      </c>
      <c r="P421" s="37">
        <v>0.70199999999999996</v>
      </c>
      <c r="Q421" s="37">
        <v>0.77499999999999791</v>
      </c>
      <c r="R421" s="39"/>
      <c r="S421" s="37">
        <v>2.2519999999999998</v>
      </c>
      <c r="T421" s="40">
        <v>34.411000000000001</v>
      </c>
      <c r="U421" s="41">
        <v>8.1</v>
      </c>
      <c r="V421" s="37">
        <v>7.5869999999999997</v>
      </c>
      <c r="W421" s="37">
        <v>0.93</v>
      </c>
      <c r="X421" s="42"/>
      <c r="Y421" s="42"/>
    </row>
    <row r="422" spans="1:25" x14ac:dyDescent="0.25">
      <c r="A422" s="28" t="s">
        <v>35</v>
      </c>
      <c r="B422" s="29">
        <v>35325</v>
      </c>
      <c r="C422" s="30"/>
      <c r="D422" s="31">
        <v>3.03</v>
      </c>
      <c r="E422" s="32">
        <f t="shared" si="41"/>
        <v>93.850498860000002</v>
      </c>
      <c r="F422" s="33">
        <v>42.08</v>
      </c>
      <c r="G422" s="34">
        <f t="shared" si="42"/>
        <v>589.40193599999998</v>
      </c>
      <c r="H422" s="35">
        <v>0.02</v>
      </c>
      <c r="I422" s="36">
        <f t="shared" si="43"/>
        <v>0.28013399999999999</v>
      </c>
      <c r="J422" s="33">
        <v>85.86</v>
      </c>
      <c r="K422" s="34">
        <f t="shared" si="46"/>
        <v>2411.42103</v>
      </c>
      <c r="L422" s="31">
        <v>3.13</v>
      </c>
      <c r="M422" s="32">
        <f t="shared" si="44"/>
        <v>96.947875060000001</v>
      </c>
      <c r="N422" s="60">
        <v>33.212142857142858</v>
      </c>
      <c r="O422" s="34">
        <f t="shared" si="45"/>
        <v>465.19252135714288</v>
      </c>
      <c r="P422" s="37">
        <v>0.79700000000000004</v>
      </c>
      <c r="Q422" s="37">
        <v>0.99999999999999745</v>
      </c>
      <c r="R422" s="39"/>
      <c r="S422" s="37">
        <v>2.2639999999999998</v>
      </c>
      <c r="T422" s="40">
        <v>34.402000000000001</v>
      </c>
      <c r="U422" s="41">
        <v>8.3000000000000007</v>
      </c>
      <c r="V422" s="37">
        <v>7.53</v>
      </c>
      <c r="W422" s="37">
        <v>0.99</v>
      </c>
      <c r="X422" s="42"/>
      <c r="Y422" s="42"/>
    </row>
    <row r="423" spans="1:25" x14ac:dyDescent="0.25">
      <c r="A423" s="28" t="s">
        <v>35</v>
      </c>
      <c r="B423" s="29">
        <v>35333</v>
      </c>
      <c r="C423" s="30"/>
      <c r="D423" s="31">
        <v>3.02</v>
      </c>
      <c r="E423" s="32">
        <f t="shared" si="41"/>
        <v>93.540761240000009</v>
      </c>
      <c r="F423" s="33">
        <v>42.16</v>
      </c>
      <c r="G423" s="34">
        <f t="shared" si="42"/>
        <v>590.52247199999999</v>
      </c>
      <c r="H423" s="35">
        <v>0.31</v>
      </c>
      <c r="I423" s="36">
        <f t="shared" si="43"/>
        <v>4.3420769999999997</v>
      </c>
      <c r="J423" s="33">
        <v>82.94</v>
      </c>
      <c r="K423" s="34">
        <f t="shared" si="46"/>
        <v>2329.4113699999998</v>
      </c>
      <c r="L423" s="31">
        <v>3.11</v>
      </c>
      <c r="M423" s="32">
        <f t="shared" si="44"/>
        <v>96.328399820000001</v>
      </c>
      <c r="N423" s="60">
        <v>41.712357142857137</v>
      </c>
      <c r="O423" s="34">
        <f t="shared" si="45"/>
        <v>584.25247279285702</v>
      </c>
      <c r="P423" s="37">
        <v>0.82899999999999996</v>
      </c>
      <c r="Q423" s="37">
        <v>0.85</v>
      </c>
      <c r="R423" s="39"/>
      <c r="S423" s="37">
        <v>2.222</v>
      </c>
      <c r="T423" s="40">
        <v>34.399000000000001</v>
      </c>
      <c r="U423" s="41">
        <v>8.5</v>
      </c>
      <c r="V423" s="37">
        <v>7.5369999999999999</v>
      </c>
      <c r="W423" s="37">
        <v>0.96</v>
      </c>
      <c r="X423" s="42"/>
      <c r="Y423" s="42"/>
    </row>
    <row r="424" spans="1:25" x14ac:dyDescent="0.25">
      <c r="A424" s="28" t="s">
        <v>35</v>
      </c>
      <c r="B424" s="29">
        <v>35338</v>
      </c>
      <c r="C424" s="30"/>
      <c r="D424" s="31">
        <v>3.13</v>
      </c>
      <c r="E424" s="32">
        <f t="shared" si="41"/>
        <v>96.947875060000001</v>
      </c>
      <c r="F424" s="33">
        <v>41.63</v>
      </c>
      <c r="G424" s="34">
        <f t="shared" si="42"/>
        <v>583.09892100000002</v>
      </c>
      <c r="H424" s="35">
        <v>0.15</v>
      </c>
      <c r="I424" s="36">
        <f t="shared" si="43"/>
        <v>2.1010049999999998</v>
      </c>
      <c r="J424" s="33">
        <v>84.1</v>
      </c>
      <c r="K424" s="34">
        <f t="shared" si="46"/>
        <v>2361.99055</v>
      </c>
      <c r="L424" s="31">
        <v>3.19</v>
      </c>
      <c r="M424" s="32">
        <f t="shared" si="44"/>
        <v>98.806300780000001</v>
      </c>
      <c r="N424" s="60">
        <v>41.232000000000006</v>
      </c>
      <c r="O424" s="34">
        <f t="shared" si="45"/>
        <v>577.52425440000013</v>
      </c>
      <c r="P424" s="37">
        <v>0.83399999999999996</v>
      </c>
      <c r="Q424" s="37">
        <v>0.20000000000000226</v>
      </c>
      <c r="R424" s="39"/>
      <c r="S424" s="37">
        <v>2.1739999999999999</v>
      </c>
      <c r="T424" s="40">
        <v>34.380000000000003</v>
      </c>
      <c r="U424" s="41">
        <v>8.6999999999999993</v>
      </c>
      <c r="V424" s="37">
        <v>7.5380000000000003</v>
      </c>
      <c r="W424" s="37">
        <v>0.92</v>
      </c>
      <c r="X424" s="42"/>
      <c r="Y424" s="42"/>
    </row>
    <row r="425" spans="1:25" x14ac:dyDescent="0.25">
      <c r="A425" s="28" t="s">
        <v>35</v>
      </c>
      <c r="B425" s="29">
        <v>35348</v>
      </c>
      <c r="C425" s="30"/>
      <c r="D425" s="31">
        <v>3.03</v>
      </c>
      <c r="E425" s="32">
        <f t="shared" si="41"/>
        <v>93.850498860000002</v>
      </c>
      <c r="F425" s="33">
        <v>42.05</v>
      </c>
      <c r="G425" s="34">
        <f t="shared" si="42"/>
        <v>588.98173499999996</v>
      </c>
      <c r="H425" s="35">
        <v>0.47</v>
      </c>
      <c r="I425" s="36">
        <f t="shared" si="43"/>
        <v>6.5831489999999997</v>
      </c>
      <c r="J425" s="33">
        <v>85.46</v>
      </c>
      <c r="K425" s="34">
        <f t="shared" si="46"/>
        <v>2400.1868299999996</v>
      </c>
      <c r="L425" s="31">
        <v>3.11</v>
      </c>
      <c r="M425" s="32">
        <f t="shared" si="44"/>
        <v>96.328399820000001</v>
      </c>
      <c r="N425" s="60">
        <v>44.59</v>
      </c>
      <c r="O425" s="34">
        <f t="shared" si="45"/>
        <v>624.55875300000002</v>
      </c>
      <c r="P425" s="37">
        <v>0.57499999999999996</v>
      </c>
      <c r="Q425" s="37">
        <v>0.87499999999999734</v>
      </c>
      <c r="R425" s="39"/>
      <c r="S425" s="37">
        <v>2.2280000000000002</v>
      </c>
      <c r="T425" s="40">
        <v>34.384</v>
      </c>
      <c r="U425" s="41">
        <v>8.9</v>
      </c>
      <c r="V425" s="37">
        <v>7.5570000000000004</v>
      </c>
      <c r="W425" s="37">
        <v>1</v>
      </c>
      <c r="X425" s="42"/>
      <c r="Y425" s="42"/>
    </row>
    <row r="426" spans="1:25" x14ac:dyDescent="0.25">
      <c r="A426" s="28" t="s">
        <v>35</v>
      </c>
      <c r="B426" s="29">
        <v>35352</v>
      </c>
      <c r="C426" s="30"/>
      <c r="D426" s="31">
        <v>3.11</v>
      </c>
      <c r="E426" s="32">
        <f t="shared" si="41"/>
        <v>96.328399820000001</v>
      </c>
      <c r="F426" s="33">
        <v>44.06</v>
      </c>
      <c r="G426" s="34">
        <f t="shared" si="42"/>
        <v>617.13520200000005</v>
      </c>
      <c r="H426" s="35">
        <v>0.47</v>
      </c>
      <c r="I426" s="36">
        <f t="shared" si="43"/>
        <v>6.5831489999999997</v>
      </c>
      <c r="J426" s="33">
        <v>82.25</v>
      </c>
      <c r="K426" s="34">
        <f t="shared" si="46"/>
        <v>2310.0323749999998</v>
      </c>
      <c r="L426" s="31">
        <v>3.23</v>
      </c>
      <c r="M426" s="32">
        <f t="shared" si="44"/>
        <v>100.04525126</v>
      </c>
      <c r="N426" s="60">
        <v>45.07</v>
      </c>
      <c r="O426" s="34">
        <f t="shared" si="45"/>
        <v>631.281969</v>
      </c>
      <c r="P426" s="37">
        <v>0.65900000000000003</v>
      </c>
      <c r="Q426" s="37">
        <v>0.375</v>
      </c>
      <c r="R426" s="39"/>
      <c r="S426" s="37">
        <v>2.2749999999999999</v>
      </c>
      <c r="T426" s="40">
        <v>34.384</v>
      </c>
      <c r="U426" s="41">
        <v>9.1</v>
      </c>
      <c r="V426" s="37">
        <v>7.569</v>
      </c>
      <c r="W426" s="37">
        <v>0.93</v>
      </c>
      <c r="X426" s="42"/>
      <c r="Y426" s="42"/>
    </row>
    <row r="427" spans="1:25" x14ac:dyDescent="0.25">
      <c r="A427" s="28" t="s">
        <v>35</v>
      </c>
      <c r="B427" s="29">
        <v>35362</v>
      </c>
      <c r="C427" s="30"/>
      <c r="D427" s="31">
        <v>3.04</v>
      </c>
      <c r="E427" s="32">
        <f t="shared" si="41"/>
        <v>94.160236480000009</v>
      </c>
      <c r="F427" s="33">
        <v>41.98</v>
      </c>
      <c r="G427" s="34">
        <f t="shared" si="42"/>
        <v>588.00126599999999</v>
      </c>
      <c r="H427" s="35">
        <v>0.4</v>
      </c>
      <c r="I427" s="36">
        <f t="shared" si="43"/>
        <v>5.6026800000000003</v>
      </c>
      <c r="J427" s="33">
        <v>83.49</v>
      </c>
      <c r="K427" s="34">
        <f t="shared" si="46"/>
        <v>2344.8583949999997</v>
      </c>
      <c r="L427" s="31">
        <v>3.11</v>
      </c>
      <c r="M427" s="32">
        <f t="shared" si="44"/>
        <v>96.328399820000001</v>
      </c>
      <c r="N427" s="60">
        <v>44.71</v>
      </c>
      <c r="O427" s="34">
        <f t="shared" si="45"/>
        <v>626.23955699999999</v>
      </c>
      <c r="P427" s="37">
        <v>0.70099999999999996</v>
      </c>
      <c r="Q427" s="37">
        <v>0.75000000000000067</v>
      </c>
      <c r="R427" s="39"/>
      <c r="S427" s="37">
        <v>2.2919999999999998</v>
      </c>
      <c r="T427" s="40">
        <v>34.387</v>
      </c>
      <c r="U427" s="41">
        <v>8.6999999999999993</v>
      </c>
      <c r="V427" s="37">
        <v>7.5430000000000001</v>
      </c>
      <c r="W427" s="37">
        <v>0.96388873490669613</v>
      </c>
      <c r="X427" s="42"/>
      <c r="Y427" s="42"/>
    </row>
    <row r="428" spans="1:25" x14ac:dyDescent="0.25">
      <c r="A428" s="28" t="s">
        <v>35</v>
      </c>
      <c r="B428" s="29">
        <v>35369</v>
      </c>
      <c r="C428" s="30"/>
      <c r="D428" s="31">
        <v>3.14</v>
      </c>
      <c r="E428" s="32">
        <f t="shared" si="41"/>
        <v>97.257612680000008</v>
      </c>
      <c r="F428" s="33">
        <v>42.28</v>
      </c>
      <c r="G428" s="34">
        <f t="shared" si="42"/>
        <v>592.20327600000007</v>
      </c>
      <c r="H428" s="35">
        <v>0.23</v>
      </c>
      <c r="I428" s="36">
        <f t="shared" si="43"/>
        <v>3.2215410000000002</v>
      </c>
      <c r="J428" s="33">
        <v>83.51</v>
      </c>
      <c r="K428" s="34">
        <f t="shared" si="46"/>
        <v>2345.4201050000001</v>
      </c>
      <c r="L428" s="31">
        <v>3.22</v>
      </c>
      <c r="M428" s="32">
        <f t="shared" si="44"/>
        <v>99.735513640000008</v>
      </c>
      <c r="N428" s="60">
        <v>45.27</v>
      </c>
      <c r="O428" s="34">
        <f t="shared" si="45"/>
        <v>634.0833090000001</v>
      </c>
      <c r="P428" s="37">
        <v>0.64300000000000002</v>
      </c>
      <c r="Q428" s="37">
        <v>0.85</v>
      </c>
      <c r="R428" s="39"/>
      <c r="S428" s="37">
        <v>2.36</v>
      </c>
      <c r="T428" s="40">
        <v>34.393000000000001</v>
      </c>
      <c r="U428" s="41">
        <v>8.1999999999999993</v>
      </c>
      <c r="V428" s="37">
        <v>7.5270000000000001</v>
      </c>
      <c r="W428" s="37">
        <v>0.98157476673984645</v>
      </c>
      <c r="X428" s="42"/>
      <c r="Y428" s="42"/>
    </row>
    <row r="429" spans="1:25" x14ac:dyDescent="0.25">
      <c r="A429" s="28" t="s">
        <v>35</v>
      </c>
      <c r="B429" s="29">
        <v>35377</v>
      </c>
      <c r="C429" s="30"/>
      <c r="D429" s="31">
        <v>3.04</v>
      </c>
      <c r="E429" s="32">
        <f t="shared" si="41"/>
        <v>94.160236480000009</v>
      </c>
      <c r="F429" s="33">
        <v>42.04</v>
      </c>
      <c r="G429" s="34">
        <f t="shared" si="42"/>
        <v>588.84166800000003</v>
      </c>
      <c r="H429" s="35">
        <v>0.39</v>
      </c>
      <c r="I429" s="36">
        <f t="shared" si="43"/>
        <v>5.4626130000000002</v>
      </c>
      <c r="J429" s="33">
        <v>86.13</v>
      </c>
      <c r="K429" s="34">
        <f t="shared" si="46"/>
        <v>2419.0041149999997</v>
      </c>
      <c r="L429" s="31">
        <v>3.08</v>
      </c>
      <c r="M429" s="32">
        <f t="shared" si="44"/>
        <v>95.399186960000009</v>
      </c>
      <c r="N429" s="60">
        <v>44.18</v>
      </c>
      <c r="O429" s="34">
        <f t="shared" si="45"/>
        <v>618.81600600000002</v>
      </c>
      <c r="P429" s="37">
        <v>0.61799999999999999</v>
      </c>
      <c r="Q429" s="37">
        <v>0.77499999999999791</v>
      </c>
      <c r="R429" s="39"/>
      <c r="S429" s="37">
        <v>2.3570000000000002</v>
      </c>
      <c r="T429" s="40">
        <v>34.395000000000003</v>
      </c>
      <c r="U429" s="41">
        <v>7.8</v>
      </c>
      <c r="V429" s="37">
        <v>7.5110000000000001</v>
      </c>
      <c r="W429" s="37">
        <v>1.008103814489572</v>
      </c>
      <c r="X429" s="42"/>
      <c r="Y429" s="42"/>
    </row>
    <row r="430" spans="1:25" x14ac:dyDescent="0.25">
      <c r="A430" s="28" t="s">
        <v>35</v>
      </c>
      <c r="B430" s="29">
        <v>35382</v>
      </c>
      <c r="C430" s="30"/>
      <c r="D430" s="31">
        <v>3.06</v>
      </c>
      <c r="E430" s="32">
        <f t="shared" si="41"/>
        <v>94.779711720000009</v>
      </c>
      <c r="F430" s="33">
        <v>41.26</v>
      </c>
      <c r="G430" s="34">
        <f t="shared" si="42"/>
        <v>577.91644199999996</v>
      </c>
      <c r="H430" s="35">
        <v>0.28999999999999998</v>
      </c>
      <c r="I430" s="36">
        <f t="shared" si="43"/>
        <v>4.0619429999999994</v>
      </c>
      <c r="J430" s="33">
        <v>85.61</v>
      </c>
      <c r="K430" s="34">
        <f t="shared" si="46"/>
        <v>2404.3996550000002</v>
      </c>
      <c r="L430" s="31">
        <v>3.14</v>
      </c>
      <c r="M430" s="32">
        <f t="shared" si="44"/>
        <v>97.257612680000008</v>
      </c>
      <c r="N430" s="33">
        <v>44.66</v>
      </c>
      <c r="O430" s="34">
        <f t="shared" si="45"/>
        <v>625.539222</v>
      </c>
      <c r="P430" s="37">
        <v>0.70099999999999996</v>
      </c>
      <c r="Q430" s="37">
        <v>0.92499999999999871</v>
      </c>
      <c r="R430" s="39"/>
      <c r="S430" s="37">
        <v>2.3690000000000002</v>
      </c>
      <c r="T430" s="40">
        <v>34.393999999999998</v>
      </c>
      <c r="U430" s="41">
        <v>8.3000000000000007</v>
      </c>
      <c r="V430" s="37">
        <v>7.5650000000000004</v>
      </c>
      <c r="W430" s="37">
        <v>1.0169468304061471</v>
      </c>
      <c r="X430" s="42"/>
      <c r="Y430" s="42"/>
    </row>
    <row r="431" spans="1:25" x14ac:dyDescent="0.25">
      <c r="A431" s="28" t="s">
        <v>35</v>
      </c>
      <c r="B431" s="29">
        <v>35389</v>
      </c>
      <c r="C431" s="30"/>
      <c r="D431" s="31">
        <v>3.01</v>
      </c>
      <c r="E431" s="32">
        <f t="shared" si="41"/>
        <v>93.231023620000002</v>
      </c>
      <c r="F431" s="33">
        <v>40.549999999999997</v>
      </c>
      <c r="G431" s="34">
        <f t="shared" si="42"/>
        <v>567.97168499999998</v>
      </c>
      <c r="H431" s="35">
        <v>0.35</v>
      </c>
      <c r="I431" s="36">
        <f t="shared" si="43"/>
        <v>4.9023449999999995</v>
      </c>
      <c r="J431" s="33">
        <v>82.22</v>
      </c>
      <c r="K431" s="34">
        <f t="shared" si="46"/>
        <v>2309.1898099999999</v>
      </c>
      <c r="L431" s="31">
        <v>3.1</v>
      </c>
      <c r="M431" s="32">
        <f t="shared" si="44"/>
        <v>96.018662200000009</v>
      </c>
      <c r="N431" s="33">
        <v>43.6</v>
      </c>
      <c r="O431" s="34">
        <f t="shared" si="45"/>
        <v>610.69212000000005</v>
      </c>
      <c r="P431" s="37">
        <v>0.62</v>
      </c>
      <c r="Q431" s="37">
        <v>1.25</v>
      </c>
      <c r="R431" s="39"/>
      <c r="S431" s="37">
        <v>2.3359999999999999</v>
      </c>
      <c r="T431" s="40">
        <v>34.369</v>
      </c>
      <c r="U431" s="41">
        <v>7.7</v>
      </c>
      <c r="V431" s="37">
        <v>7.5209999999999999</v>
      </c>
      <c r="W431" s="37">
        <v>1.04</v>
      </c>
      <c r="X431" s="42"/>
      <c r="Y431" s="42"/>
    </row>
    <row r="432" spans="1:25" x14ac:dyDescent="0.25">
      <c r="A432" s="28" t="s">
        <v>35</v>
      </c>
      <c r="B432" s="29">
        <v>35396</v>
      </c>
      <c r="C432" s="30"/>
      <c r="D432" s="31">
        <v>3.02</v>
      </c>
      <c r="E432" s="32">
        <f t="shared" si="41"/>
        <v>93.540761240000009</v>
      </c>
      <c r="F432" s="33">
        <v>40.72</v>
      </c>
      <c r="G432" s="34">
        <f t="shared" si="42"/>
        <v>570.35282400000006</v>
      </c>
      <c r="H432" s="35">
        <v>0.36</v>
      </c>
      <c r="I432" s="36">
        <f t="shared" si="43"/>
        <v>5.0424119999999997</v>
      </c>
      <c r="J432" s="33">
        <v>82.37</v>
      </c>
      <c r="K432" s="34">
        <f t="shared" si="46"/>
        <v>2313.4026349999999</v>
      </c>
      <c r="L432" s="31">
        <v>3.14</v>
      </c>
      <c r="M432" s="32">
        <f t="shared" si="44"/>
        <v>97.257612680000008</v>
      </c>
      <c r="N432" s="33">
        <v>45.84</v>
      </c>
      <c r="O432" s="34">
        <f t="shared" si="45"/>
        <v>642.06712800000003</v>
      </c>
      <c r="P432" s="37">
        <v>0.67900000000000005</v>
      </c>
      <c r="Q432" s="37">
        <v>0.97499999999999998</v>
      </c>
      <c r="R432" s="39"/>
      <c r="S432" s="37">
        <v>2.3620000000000001</v>
      </c>
      <c r="T432" s="40">
        <v>34.387999999999998</v>
      </c>
      <c r="U432" s="41">
        <v>8.1999999999999993</v>
      </c>
      <c r="V432" s="37">
        <v>7.55</v>
      </c>
      <c r="W432" s="37">
        <v>1.04</v>
      </c>
      <c r="X432" s="42"/>
      <c r="Y432" s="42"/>
    </row>
    <row r="433" spans="1:25" x14ac:dyDescent="0.25">
      <c r="A433" s="28" t="s">
        <v>35</v>
      </c>
      <c r="B433" s="29">
        <v>35403</v>
      </c>
      <c r="C433" s="30"/>
      <c r="D433" s="31">
        <v>3.11</v>
      </c>
      <c r="E433" s="32">
        <f t="shared" si="41"/>
        <v>96.328399820000001</v>
      </c>
      <c r="F433" s="33">
        <v>41.8</v>
      </c>
      <c r="G433" s="34">
        <f t="shared" si="42"/>
        <v>585.48005999999998</v>
      </c>
      <c r="H433" s="35">
        <v>0.37</v>
      </c>
      <c r="I433" s="36">
        <f t="shared" si="43"/>
        <v>5.1824789999999998</v>
      </c>
      <c r="J433" s="33">
        <v>88.7</v>
      </c>
      <c r="K433" s="34">
        <f t="shared" si="46"/>
        <v>2491.1838499999999</v>
      </c>
      <c r="L433" s="31">
        <v>3.18</v>
      </c>
      <c r="M433" s="32">
        <f t="shared" si="44"/>
        <v>98.496563160000008</v>
      </c>
      <c r="N433" s="33">
        <v>45.4</v>
      </c>
      <c r="O433" s="34">
        <f t="shared" si="45"/>
        <v>635.90418</v>
      </c>
      <c r="P433" s="37">
        <v>0.69699999999999995</v>
      </c>
      <c r="Q433" s="37">
        <v>0.95</v>
      </c>
      <c r="R433" s="39"/>
      <c r="S433" s="37">
        <v>2.3620000000000001</v>
      </c>
      <c r="T433" s="40">
        <v>34.404000000000003</v>
      </c>
      <c r="U433" s="41">
        <v>8.1999999999999993</v>
      </c>
      <c r="V433" s="37">
        <v>7.54</v>
      </c>
      <c r="W433" s="37">
        <v>0.99</v>
      </c>
      <c r="X433" s="42"/>
      <c r="Y433" s="42"/>
    </row>
    <row r="434" spans="1:25" x14ac:dyDescent="0.25">
      <c r="A434" s="28" t="s">
        <v>35</v>
      </c>
      <c r="B434" s="29">
        <v>35410</v>
      </c>
      <c r="C434" s="30"/>
      <c r="D434" s="31">
        <v>3.09</v>
      </c>
      <c r="E434" s="32">
        <f t="shared" si="41"/>
        <v>95.708924580000001</v>
      </c>
      <c r="F434" s="33">
        <v>41.45</v>
      </c>
      <c r="G434" s="34">
        <f t="shared" si="42"/>
        <v>580.57771500000001</v>
      </c>
      <c r="H434" s="35">
        <v>0.54</v>
      </c>
      <c r="I434" s="36">
        <f t="shared" si="43"/>
        <v>7.5636180000000008</v>
      </c>
      <c r="J434" s="33">
        <v>81.11</v>
      </c>
      <c r="K434" s="34">
        <f t="shared" si="46"/>
        <v>2278.014905</v>
      </c>
      <c r="L434" s="31">
        <v>3.18</v>
      </c>
      <c r="M434" s="32">
        <f t="shared" si="44"/>
        <v>98.496563160000008</v>
      </c>
      <c r="N434" s="33">
        <v>48.5</v>
      </c>
      <c r="O434" s="34">
        <f t="shared" si="45"/>
        <v>679.32495000000006</v>
      </c>
      <c r="P434" s="37">
        <v>0.67700000000000005</v>
      </c>
      <c r="Q434" s="37">
        <v>0.87499999999999734</v>
      </c>
      <c r="R434" s="39"/>
      <c r="S434" s="37">
        <v>2.3519999999999999</v>
      </c>
      <c r="T434" s="40">
        <v>34.375</v>
      </c>
      <c r="U434" s="41">
        <v>8.5</v>
      </c>
      <c r="V434" s="37">
        <v>7.5490000000000004</v>
      </c>
      <c r="W434" s="37">
        <v>1.01</v>
      </c>
      <c r="X434" s="42"/>
      <c r="Y434" s="42"/>
    </row>
    <row r="435" spans="1:25" x14ac:dyDescent="0.25">
      <c r="A435" s="28" t="s">
        <v>35</v>
      </c>
      <c r="B435" s="29">
        <v>35417</v>
      </c>
      <c r="C435" s="30"/>
      <c r="D435" s="31">
        <v>3.05</v>
      </c>
      <c r="E435" s="32">
        <f t="shared" si="41"/>
        <v>94.469974100000002</v>
      </c>
      <c r="F435" s="33">
        <v>40.67</v>
      </c>
      <c r="G435" s="34">
        <f t="shared" si="42"/>
        <v>569.65248900000006</v>
      </c>
      <c r="H435" s="35">
        <v>0.25</v>
      </c>
      <c r="I435" s="36">
        <f t="shared" si="43"/>
        <v>3.5016750000000001</v>
      </c>
      <c r="J435" s="33">
        <v>84.1</v>
      </c>
      <c r="K435" s="34">
        <f t="shared" si="46"/>
        <v>2361.99055</v>
      </c>
      <c r="L435" s="31">
        <v>3.15</v>
      </c>
      <c r="M435" s="32">
        <f t="shared" si="44"/>
        <v>97.567350300000001</v>
      </c>
      <c r="N435" s="33">
        <v>43.86</v>
      </c>
      <c r="O435" s="34">
        <f t="shared" si="45"/>
        <v>614.33386199999995</v>
      </c>
      <c r="P435" s="37">
        <v>0.69499999999999995</v>
      </c>
      <c r="Q435" s="37">
        <v>0.85</v>
      </c>
      <c r="R435" s="39"/>
      <c r="S435" s="37">
        <v>2.3570000000000002</v>
      </c>
      <c r="T435" s="40">
        <v>34.402999999999999</v>
      </c>
      <c r="U435" s="41">
        <v>8.3000000000000007</v>
      </c>
      <c r="V435" s="37">
        <v>7.5629999999999997</v>
      </c>
      <c r="W435" s="37">
        <v>1</v>
      </c>
      <c r="X435" s="42"/>
      <c r="Y435" s="42"/>
    </row>
    <row r="436" spans="1:25" x14ac:dyDescent="0.25">
      <c r="A436" s="28" t="s">
        <v>35</v>
      </c>
      <c r="B436" s="29">
        <v>35422</v>
      </c>
      <c r="C436" s="30"/>
      <c r="D436" s="31">
        <v>3.02</v>
      </c>
      <c r="E436" s="32">
        <f t="shared" si="41"/>
        <v>93.540761240000009</v>
      </c>
      <c r="F436" s="33">
        <v>40.409999999999997</v>
      </c>
      <c r="G436" s="34">
        <f t="shared" si="42"/>
        <v>566.01074699999992</v>
      </c>
      <c r="H436" s="35">
        <v>0.33</v>
      </c>
      <c r="I436" s="36">
        <f t="shared" si="43"/>
        <v>4.6222110000000001</v>
      </c>
      <c r="J436" s="33">
        <v>81.95</v>
      </c>
      <c r="K436" s="34">
        <f t="shared" si="46"/>
        <v>2301.6067250000001</v>
      </c>
      <c r="L436" s="31">
        <v>3.11</v>
      </c>
      <c r="M436" s="32">
        <f t="shared" si="44"/>
        <v>96.328399820000001</v>
      </c>
      <c r="N436" s="33">
        <v>43.15</v>
      </c>
      <c r="O436" s="34">
        <f t="shared" si="45"/>
        <v>604.38910499999997</v>
      </c>
      <c r="P436" s="37">
        <v>0.89800000000000002</v>
      </c>
      <c r="Q436" s="37">
        <v>0.67500000000000204</v>
      </c>
      <c r="R436" s="39"/>
      <c r="S436" s="37">
        <v>2.3519999999999999</v>
      </c>
      <c r="T436" s="40">
        <v>34.375999999999998</v>
      </c>
      <c r="U436" s="41">
        <v>8.5</v>
      </c>
      <c r="V436" s="37">
        <v>7.55</v>
      </c>
      <c r="W436" s="37">
        <v>1.5</v>
      </c>
      <c r="X436" s="42"/>
      <c r="Y436" s="42"/>
    </row>
    <row r="437" spans="1:25" x14ac:dyDescent="0.25">
      <c r="A437" s="28" t="s">
        <v>35</v>
      </c>
      <c r="B437" s="29">
        <v>35432</v>
      </c>
      <c r="C437" s="30"/>
      <c r="D437" s="31">
        <v>3.06</v>
      </c>
      <c r="E437" s="32">
        <f t="shared" si="41"/>
        <v>94.779711720000009</v>
      </c>
      <c r="F437" s="33">
        <v>41.53</v>
      </c>
      <c r="G437" s="34">
        <f t="shared" si="42"/>
        <v>581.69825100000003</v>
      </c>
      <c r="H437" s="35">
        <v>0.25</v>
      </c>
      <c r="I437" s="36">
        <f t="shared" si="43"/>
        <v>3.5016750000000001</v>
      </c>
      <c r="J437" s="33">
        <v>83.71</v>
      </c>
      <c r="K437" s="34">
        <f t="shared" si="46"/>
        <v>2351.0372049999996</v>
      </c>
      <c r="L437" s="31">
        <v>3.13</v>
      </c>
      <c r="M437" s="32">
        <f t="shared" si="44"/>
        <v>96.947875060000001</v>
      </c>
      <c r="N437" s="33">
        <v>43.74</v>
      </c>
      <c r="O437" s="34">
        <f t="shared" si="45"/>
        <v>612.6530580000001</v>
      </c>
      <c r="P437" s="37">
        <v>0.68</v>
      </c>
      <c r="Q437" s="37">
        <v>0.85</v>
      </c>
      <c r="R437" s="39"/>
      <c r="S437" s="37">
        <v>2.359</v>
      </c>
      <c r="T437" s="40">
        <v>34.384999999999998</v>
      </c>
      <c r="U437" s="41">
        <v>8.1999999999999993</v>
      </c>
      <c r="V437" s="37">
        <v>7.5609999999999999</v>
      </c>
      <c r="W437" s="37">
        <v>0.96</v>
      </c>
      <c r="X437" s="42"/>
      <c r="Y437" s="42"/>
    </row>
    <row r="438" spans="1:25" x14ac:dyDescent="0.25">
      <c r="A438" s="28" t="s">
        <v>35</v>
      </c>
      <c r="B438" s="29">
        <v>35439</v>
      </c>
      <c r="C438" s="30"/>
      <c r="D438" s="31">
        <v>3.03</v>
      </c>
      <c r="E438" s="32">
        <f t="shared" si="41"/>
        <v>93.850498860000002</v>
      </c>
      <c r="F438" s="33">
        <v>40.83</v>
      </c>
      <c r="G438" s="34">
        <f t="shared" si="42"/>
        <v>571.89356099999998</v>
      </c>
      <c r="H438" s="35">
        <v>0.22</v>
      </c>
      <c r="I438" s="36">
        <f t="shared" si="43"/>
        <v>3.081474</v>
      </c>
      <c r="J438" s="33">
        <v>83.07</v>
      </c>
      <c r="K438" s="34">
        <f t="shared" si="46"/>
        <v>2333.0624849999999</v>
      </c>
      <c r="L438" s="31">
        <v>3.16</v>
      </c>
      <c r="M438" s="32">
        <f t="shared" si="44"/>
        <v>97.877087920000008</v>
      </c>
      <c r="N438" s="33">
        <v>43.3</v>
      </c>
      <c r="O438" s="34">
        <f t="shared" si="45"/>
        <v>606.49010999999996</v>
      </c>
      <c r="P438" s="37">
        <v>0.60199999999999998</v>
      </c>
      <c r="Q438" s="37">
        <v>0.85</v>
      </c>
      <c r="R438" s="39"/>
      <c r="S438" s="37">
        <v>2.3620000000000001</v>
      </c>
      <c r="T438" s="40">
        <v>34.381</v>
      </c>
      <c r="U438" s="41">
        <v>6.9</v>
      </c>
      <c r="V438" s="37">
        <v>7.5609999999999999</v>
      </c>
      <c r="W438" s="37">
        <v>0.96</v>
      </c>
      <c r="X438" s="42"/>
      <c r="Y438" s="42"/>
    </row>
    <row r="439" spans="1:25" x14ac:dyDescent="0.25">
      <c r="A439" s="28" t="s">
        <v>35</v>
      </c>
      <c r="B439" s="29">
        <v>35446</v>
      </c>
      <c r="C439" s="30"/>
      <c r="D439" s="31">
        <v>3.32</v>
      </c>
      <c r="E439" s="32">
        <f t="shared" si="41"/>
        <v>102.83288983999999</v>
      </c>
      <c r="F439" s="33">
        <v>41.24</v>
      </c>
      <c r="G439" s="34">
        <f t="shared" si="42"/>
        <v>577.6363080000001</v>
      </c>
      <c r="H439" s="35">
        <v>0.05</v>
      </c>
      <c r="I439" s="36">
        <f t="shared" si="43"/>
        <v>0.70033500000000004</v>
      </c>
      <c r="J439" s="33">
        <v>88.47</v>
      </c>
      <c r="K439" s="34">
        <f t="shared" si="46"/>
        <v>2484.724185</v>
      </c>
      <c r="L439" s="31">
        <v>3.41</v>
      </c>
      <c r="M439" s="32">
        <f t="shared" si="44"/>
        <v>105.62052842000001</v>
      </c>
      <c r="N439" s="33">
        <v>45.09</v>
      </c>
      <c r="O439" s="34">
        <f t="shared" si="45"/>
        <v>631.56210300000009</v>
      </c>
      <c r="P439" s="37">
        <v>0.67300000000000004</v>
      </c>
      <c r="Q439" s="37">
        <v>0.99999999999999745</v>
      </c>
      <c r="R439" s="39"/>
      <c r="S439" s="37">
        <v>2.3559999999999999</v>
      </c>
      <c r="T439" s="40">
        <v>34.411999999999999</v>
      </c>
      <c r="U439" s="41">
        <v>7.8</v>
      </c>
      <c r="V439" s="37">
        <v>7.5659999999999998</v>
      </c>
      <c r="W439" s="37">
        <v>0.97</v>
      </c>
      <c r="X439" s="42"/>
      <c r="Y439" s="42"/>
    </row>
    <row r="440" spans="1:25" x14ac:dyDescent="0.25">
      <c r="A440" s="28" t="s">
        <v>35</v>
      </c>
      <c r="B440" s="29">
        <v>35451</v>
      </c>
      <c r="C440" s="30"/>
      <c r="D440" s="31">
        <v>3.02</v>
      </c>
      <c r="E440" s="32">
        <f t="shared" si="41"/>
        <v>93.540761240000009</v>
      </c>
      <c r="F440" s="33">
        <v>40.840000000000003</v>
      </c>
      <c r="G440" s="34">
        <f t="shared" si="42"/>
        <v>572.03362800000002</v>
      </c>
      <c r="H440" s="35">
        <v>0.01</v>
      </c>
      <c r="I440" s="36">
        <f t="shared" si="43"/>
        <v>0.140067</v>
      </c>
      <c r="J440" s="33">
        <v>83.73</v>
      </c>
      <c r="K440" s="34">
        <f t="shared" si="46"/>
        <v>2351.598915</v>
      </c>
      <c r="L440" s="31">
        <v>3.09</v>
      </c>
      <c r="M440" s="32">
        <f t="shared" si="44"/>
        <v>95.708924580000001</v>
      </c>
      <c r="N440" s="33">
        <v>42.43</v>
      </c>
      <c r="O440" s="34">
        <f t="shared" si="45"/>
        <v>594.30428100000006</v>
      </c>
      <c r="P440" s="37">
        <v>0.70199999999999996</v>
      </c>
      <c r="Q440" s="37">
        <v>0.62500000000000056</v>
      </c>
      <c r="R440" s="39"/>
      <c r="S440" s="37">
        <v>2.1459999999999999</v>
      </c>
      <c r="T440" s="40">
        <v>34.712000000000003</v>
      </c>
      <c r="U440" s="41">
        <v>8.6999999999999993</v>
      </c>
      <c r="V440" s="37">
        <v>7.5650000000000004</v>
      </c>
      <c r="W440" s="37">
        <v>1</v>
      </c>
      <c r="X440" s="42"/>
      <c r="Y440" s="42"/>
    </row>
    <row r="441" spans="1:25" x14ac:dyDescent="0.25">
      <c r="A441" s="28" t="s">
        <v>35</v>
      </c>
      <c r="B441" s="29">
        <v>35458</v>
      </c>
      <c r="C441" s="30"/>
      <c r="D441" s="31">
        <v>3.01</v>
      </c>
      <c r="E441" s="32">
        <f t="shared" si="41"/>
        <v>93.231023620000002</v>
      </c>
      <c r="F441" s="33">
        <v>40.68</v>
      </c>
      <c r="G441" s="34">
        <f t="shared" si="42"/>
        <v>569.79255599999999</v>
      </c>
      <c r="H441" s="35">
        <v>0.01</v>
      </c>
      <c r="I441" s="36">
        <f t="shared" si="43"/>
        <v>0.140067</v>
      </c>
      <c r="J441" s="33">
        <v>86.49</v>
      </c>
      <c r="K441" s="34">
        <f t="shared" si="46"/>
        <v>2429.1148949999997</v>
      </c>
      <c r="L441" s="31">
        <v>3.03</v>
      </c>
      <c r="M441" s="32">
        <f t="shared" si="44"/>
        <v>93.850498860000002</v>
      </c>
      <c r="N441" s="33">
        <v>42.66</v>
      </c>
      <c r="O441" s="34">
        <f t="shared" si="45"/>
        <v>597.52582199999995</v>
      </c>
      <c r="P441" s="37">
        <v>0.69099999999999995</v>
      </c>
      <c r="Q441" s="37">
        <v>0.72500000000000342</v>
      </c>
      <c r="R441" s="39"/>
      <c r="S441" s="37">
        <v>2.1549999999999998</v>
      </c>
      <c r="T441" s="40">
        <v>34.932000000000002</v>
      </c>
      <c r="U441" s="41">
        <v>8.8000000000000007</v>
      </c>
      <c r="V441" s="37">
        <v>7.5620000000000003</v>
      </c>
      <c r="W441" s="37">
        <v>1.01</v>
      </c>
      <c r="X441" s="42"/>
      <c r="Y441" s="42"/>
    </row>
    <row r="442" spans="1:25" x14ac:dyDescent="0.25">
      <c r="A442" s="28" t="s">
        <v>35</v>
      </c>
      <c r="B442" s="29">
        <v>35468</v>
      </c>
      <c r="C442" s="30"/>
      <c r="D442" s="31">
        <v>3.02</v>
      </c>
      <c r="E442" s="32">
        <f t="shared" si="41"/>
        <v>93.540761240000009</v>
      </c>
      <c r="F442" s="33">
        <v>42.19</v>
      </c>
      <c r="G442" s="34">
        <f t="shared" si="42"/>
        <v>590.94267300000001</v>
      </c>
      <c r="H442" s="35">
        <v>0.01</v>
      </c>
      <c r="I442" s="36">
        <f t="shared" si="43"/>
        <v>0.140067</v>
      </c>
      <c r="J442" s="33">
        <v>83.09</v>
      </c>
      <c r="K442" s="34">
        <f t="shared" si="46"/>
        <v>2333.6241949999999</v>
      </c>
      <c r="L442" s="31">
        <v>3.08</v>
      </c>
      <c r="M442" s="32">
        <f t="shared" si="44"/>
        <v>95.399186960000009</v>
      </c>
      <c r="N442" s="33">
        <v>44.89</v>
      </c>
      <c r="O442" s="34">
        <f t="shared" si="45"/>
        <v>628.760763</v>
      </c>
      <c r="P442" s="37">
        <v>0.65300000000000002</v>
      </c>
      <c r="Q442" s="37">
        <v>0.97499999999999998</v>
      </c>
      <c r="R442" s="39"/>
      <c r="S442" s="37">
        <v>2.121</v>
      </c>
      <c r="T442" s="40">
        <v>34.375999999999998</v>
      </c>
      <c r="U442" s="41">
        <v>8.4</v>
      </c>
      <c r="V442" s="37">
        <v>7.5659999999999998</v>
      </c>
      <c r="W442" s="37">
        <v>1.05</v>
      </c>
      <c r="X442" s="42"/>
      <c r="Y442" s="42"/>
    </row>
    <row r="443" spans="1:25" x14ac:dyDescent="0.25">
      <c r="A443" s="28" t="s">
        <v>35</v>
      </c>
      <c r="B443" s="29">
        <v>35473</v>
      </c>
      <c r="C443" s="30"/>
      <c r="D443" s="31">
        <v>3.04</v>
      </c>
      <c r="E443" s="32">
        <f t="shared" si="41"/>
        <v>94.160236480000009</v>
      </c>
      <c r="F443" s="33">
        <v>42.13</v>
      </c>
      <c r="G443" s="34">
        <f t="shared" si="42"/>
        <v>590.10227100000009</v>
      </c>
      <c r="H443" s="35">
        <v>0.11</v>
      </c>
      <c r="I443" s="36">
        <f t="shared" si="43"/>
        <v>1.540737</v>
      </c>
      <c r="J443" s="33">
        <v>90.54</v>
      </c>
      <c r="K443" s="34">
        <f t="shared" si="46"/>
        <v>2542.8611700000001</v>
      </c>
      <c r="L443" s="31">
        <v>3.09</v>
      </c>
      <c r="M443" s="32">
        <f t="shared" si="44"/>
        <v>95.708924580000001</v>
      </c>
      <c r="N443" s="33">
        <v>43.53</v>
      </c>
      <c r="O443" s="34">
        <f t="shared" si="45"/>
        <v>609.71165100000007</v>
      </c>
      <c r="P443" s="37">
        <v>0.70099999999999996</v>
      </c>
      <c r="Q443" s="37">
        <v>0.92499999999999871</v>
      </c>
      <c r="R443" s="39"/>
      <c r="S443" s="37">
        <v>2.1549999999999998</v>
      </c>
      <c r="T443" s="40">
        <v>34.418799999999997</v>
      </c>
      <c r="U443" s="41">
        <v>8</v>
      </c>
      <c r="V443" s="37">
        <v>7.5860000000000003</v>
      </c>
      <c r="W443" s="37">
        <v>1.02</v>
      </c>
      <c r="X443" s="42"/>
      <c r="Y443" s="42"/>
    </row>
    <row r="444" spans="1:25" x14ac:dyDescent="0.25">
      <c r="A444" s="28" t="s">
        <v>35</v>
      </c>
      <c r="B444" s="29">
        <v>35480</v>
      </c>
      <c r="C444" s="30"/>
      <c r="D444" s="31">
        <v>3.08</v>
      </c>
      <c r="E444" s="32">
        <f t="shared" si="41"/>
        <v>95.399186960000009</v>
      </c>
      <c r="F444" s="33">
        <v>41.61</v>
      </c>
      <c r="G444" s="34">
        <f t="shared" si="42"/>
        <v>582.81878700000004</v>
      </c>
      <c r="H444" s="35">
        <v>7.0000000000000007E-2</v>
      </c>
      <c r="I444" s="36">
        <f t="shared" si="43"/>
        <v>0.98046900000000015</v>
      </c>
      <c r="J444" s="33">
        <v>84.67</v>
      </c>
      <c r="K444" s="34">
        <f t="shared" si="46"/>
        <v>2377.9992849999999</v>
      </c>
      <c r="L444" s="31">
        <v>3.09</v>
      </c>
      <c r="M444" s="32">
        <f t="shared" si="44"/>
        <v>95.708924580000001</v>
      </c>
      <c r="N444" s="33">
        <v>44.23</v>
      </c>
      <c r="O444" s="34">
        <f t="shared" si="45"/>
        <v>619.51634100000001</v>
      </c>
      <c r="P444" s="37">
        <v>0.53</v>
      </c>
      <c r="Q444" s="37">
        <v>0.69999999999999929</v>
      </c>
      <c r="R444" s="39"/>
      <c r="S444" s="37">
        <v>2.1139999999999999</v>
      </c>
      <c r="T444" s="40">
        <v>34.390999999999998</v>
      </c>
      <c r="U444" s="41">
        <v>8.1</v>
      </c>
      <c r="V444" s="37">
        <v>7.593</v>
      </c>
      <c r="W444" s="37">
        <v>0.98</v>
      </c>
      <c r="X444" s="42"/>
      <c r="Y444" s="42"/>
    </row>
    <row r="445" spans="1:25" x14ac:dyDescent="0.25">
      <c r="A445" s="28" t="s">
        <v>35</v>
      </c>
      <c r="B445" s="29">
        <v>35486</v>
      </c>
      <c r="C445" s="30"/>
      <c r="D445" s="31">
        <v>2.98</v>
      </c>
      <c r="E445" s="32">
        <f t="shared" si="41"/>
        <v>92.301810759999995</v>
      </c>
      <c r="F445" s="33">
        <v>42.06</v>
      </c>
      <c r="G445" s="34">
        <f t="shared" si="42"/>
        <v>589.121802</v>
      </c>
      <c r="H445" s="35">
        <v>0.09</v>
      </c>
      <c r="I445" s="36">
        <f t="shared" si="43"/>
        <v>1.2606029999999999</v>
      </c>
      <c r="J445" s="33">
        <v>87.12</v>
      </c>
      <c r="K445" s="34">
        <f t="shared" si="46"/>
        <v>2446.8087599999999</v>
      </c>
      <c r="L445" s="31">
        <v>3.06</v>
      </c>
      <c r="M445" s="32">
        <f t="shared" si="44"/>
        <v>94.779711720000009</v>
      </c>
      <c r="N445" s="33">
        <v>45.61</v>
      </c>
      <c r="O445" s="34">
        <f t="shared" si="45"/>
        <v>638.84558700000002</v>
      </c>
      <c r="P445" s="37">
        <v>0.624</v>
      </c>
      <c r="Q445" s="37">
        <v>0.99999999999999745</v>
      </c>
      <c r="R445" s="39"/>
      <c r="S445" s="37">
        <v>2.1349999999999998</v>
      </c>
      <c r="T445" s="40">
        <v>34.411999999999999</v>
      </c>
      <c r="U445" s="41">
        <v>12.6</v>
      </c>
      <c r="V445" s="37">
        <v>7.6070000000000002</v>
      </c>
      <c r="W445" s="37">
        <v>1</v>
      </c>
      <c r="X445" s="42"/>
      <c r="Y445" s="42"/>
    </row>
    <row r="446" spans="1:25" x14ac:dyDescent="0.25">
      <c r="A446" s="28" t="s">
        <v>35</v>
      </c>
      <c r="B446" s="29">
        <v>35493</v>
      </c>
      <c r="C446" s="30"/>
      <c r="D446" s="31">
        <v>2.95</v>
      </c>
      <c r="E446" s="32">
        <f t="shared" si="41"/>
        <v>91.372597900000002</v>
      </c>
      <c r="F446" s="33">
        <v>42.16</v>
      </c>
      <c r="G446" s="34">
        <f t="shared" si="42"/>
        <v>590.52247199999999</v>
      </c>
      <c r="H446" s="35">
        <v>0.05</v>
      </c>
      <c r="I446" s="36">
        <f t="shared" si="43"/>
        <v>0.70033500000000004</v>
      </c>
      <c r="J446" s="33">
        <v>86.16</v>
      </c>
      <c r="K446" s="34">
        <f t="shared" si="46"/>
        <v>2419.8466799999997</v>
      </c>
      <c r="L446" s="31">
        <v>3.01</v>
      </c>
      <c r="M446" s="32">
        <f t="shared" si="44"/>
        <v>93.231023620000002</v>
      </c>
      <c r="N446" s="33">
        <v>45.67</v>
      </c>
      <c r="O446" s="34">
        <f t="shared" si="45"/>
        <v>639.68598900000006</v>
      </c>
      <c r="P446" s="37">
        <v>0.70799999999999996</v>
      </c>
      <c r="Q446" s="37">
        <v>1.125</v>
      </c>
      <c r="R446" s="39"/>
      <c r="S446" s="37">
        <v>2.1349999999999998</v>
      </c>
      <c r="T446" s="40">
        <v>34.4</v>
      </c>
      <c r="U446" s="41">
        <v>8.3000000000000007</v>
      </c>
      <c r="V446" s="37">
        <v>7.6059999999999999</v>
      </c>
      <c r="W446" s="37">
        <v>0.97</v>
      </c>
      <c r="X446" s="42"/>
      <c r="Y446" s="42"/>
    </row>
    <row r="447" spans="1:25" x14ac:dyDescent="0.25">
      <c r="A447" s="28" t="s">
        <v>35</v>
      </c>
      <c r="B447" s="29">
        <v>35501</v>
      </c>
      <c r="C447" s="30"/>
      <c r="D447" s="31">
        <v>2.98</v>
      </c>
      <c r="E447" s="32">
        <f t="shared" si="41"/>
        <v>92.301810759999995</v>
      </c>
      <c r="F447" s="33">
        <v>41.32</v>
      </c>
      <c r="G447" s="34">
        <f t="shared" si="42"/>
        <v>578.756844</v>
      </c>
      <c r="H447" s="35">
        <v>0.22</v>
      </c>
      <c r="I447" s="36">
        <f t="shared" si="43"/>
        <v>3.081474</v>
      </c>
      <c r="J447" s="33">
        <v>90.33</v>
      </c>
      <c r="K447" s="34">
        <f t="shared" si="46"/>
        <v>2536.9632149999998</v>
      </c>
      <c r="L447" s="31">
        <v>3.12</v>
      </c>
      <c r="M447" s="32">
        <f t="shared" si="44"/>
        <v>96.638137440000008</v>
      </c>
      <c r="N447" s="33">
        <v>43.47</v>
      </c>
      <c r="O447" s="34">
        <f t="shared" si="45"/>
        <v>608.87124900000003</v>
      </c>
      <c r="P447" s="37">
        <v>0.70899999999999996</v>
      </c>
      <c r="Q447" s="37">
        <v>0.7999999999999986</v>
      </c>
      <c r="R447" s="39"/>
      <c r="S447" s="37">
        <v>2.145</v>
      </c>
      <c r="T447" s="40">
        <v>34.383000000000003</v>
      </c>
      <c r="U447" s="41">
        <v>8.1999999999999993</v>
      </c>
      <c r="V447" s="37">
        <v>7.5720000000000001</v>
      </c>
      <c r="W447" s="37">
        <v>1</v>
      </c>
      <c r="X447" s="42"/>
      <c r="Y447" s="42"/>
    </row>
    <row r="448" spans="1:25" x14ac:dyDescent="0.25">
      <c r="A448" s="28" t="s">
        <v>35</v>
      </c>
      <c r="B448" s="29">
        <v>35509</v>
      </c>
      <c r="C448" s="30"/>
      <c r="D448" s="31">
        <v>3.07</v>
      </c>
      <c r="E448" s="32">
        <f t="shared" si="41"/>
        <v>95.089449340000002</v>
      </c>
      <c r="F448" s="33">
        <v>41.04</v>
      </c>
      <c r="G448" s="34">
        <f t="shared" si="42"/>
        <v>574.834968</v>
      </c>
      <c r="H448" s="35">
        <v>0.11</v>
      </c>
      <c r="I448" s="36">
        <f t="shared" si="43"/>
        <v>1.540737</v>
      </c>
      <c r="J448" s="33">
        <v>88.01</v>
      </c>
      <c r="K448" s="34">
        <f t="shared" si="46"/>
        <v>2471.8048550000003</v>
      </c>
      <c r="L448" s="31">
        <v>3.25</v>
      </c>
      <c r="M448" s="32">
        <f t="shared" si="44"/>
        <v>100.6647265</v>
      </c>
      <c r="N448" s="33">
        <v>43.34</v>
      </c>
      <c r="O448" s="34">
        <f t="shared" si="45"/>
        <v>607.05037800000002</v>
      </c>
      <c r="P448" s="37">
        <v>0.52</v>
      </c>
      <c r="Q448" s="37">
        <v>1.25</v>
      </c>
      <c r="R448" s="39"/>
      <c r="S448" s="37">
        <v>2.145</v>
      </c>
      <c r="T448" s="40">
        <v>34.39</v>
      </c>
      <c r="U448" s="41">
        <v>8.1999999999999993</v>
      </c>
      <c r="V448" s="37">
        <v>7.5609999999999999</v>
      </c>
      <c r="W448" s="37">
        <v>0.96</v>
      </c>
      <c r="X448" s="42"/>
      <c r="Y448" s="42"/>
    </row>
    <row r="449" spans="1:25" x14ac:dyDescent="0.25">
      <c r="A449" s="28" t="s">
        <v>35</v>
      </c>
      <c r="B449" s="29">
        <v>35514</v>
      </c>
      <c r="C449" s="30"/>
      <c r="D449" s="31">
        <v>3.05</v>
      </c>
      <c r="E449" s="32">
        <f t="shared" si="41"/>
        <v>94.469974100000002</v>
      </c>
      <c r="F449" s="33">
        <v>41.7</v>
      </c>
      <c r="G449" s="34">
        <f t="shared" si="42"/>
        <v>584.0793900000001</v>
      </c>
      <c r="H449" s="35">
        <v>0.06</v>
      </c>
      <c r="I449" s="36">
        <f t="shared" si="43"/>
        <v>0.84040199999999998</v>
      </c>
      <c r="J449" s="33">
        <v>85.1</v>
      </c>
      <c r="K449" s="34">
        <f t="shared" si="46"/>
        <v>2390.0760499999997</v>
      </c>
      <c r="L449" s="31">
        <v>3.19</v>
      </c>
      <c r="M449" s="32">
        <f t="shared" si="44"/>
        <v>98.806300780000001</v>
      </c>
      <c r="N449" s="33">
        <v>44.42</v>
      </c>
      <c r="O449" s="34">
        <f t="shared" si="45"/>
        <v>622.17761400000006</v>
      </c>
      <c r="P449" s="37">
        <v>0.68899999999999995</v>
      </c>
      <c r="Q449" s="37">
        <v>0.87499999999999734</v>
      </c>
      <c r="R449" s="39"/>
      <c r="S449" s="37">
        <v>2.1240000000000001</v>
      </c>
      <c r="T449" s="40">
        <v>34.390999999999998</v>
      </c>
      <c r="U449" s="41">
        <v>8.1</v>
      </c>
      <c r="V449" s="37">
        <v>7.5519999999999996</v>
      </c>
      <c r="W449" s="37">
        <v>1.01</v>
      </c>
      <c r="X449" s="42"/>
      <c r="Y449" s="42"/>
    </row>
    <row r="450" spans="1:25" x14ac:dyDescent="0.25">
      <c r="A450" s="28" t="s">
        <v>35</v>
      </c>
      <c r="B450" s="29">
        <v>35520</v>
      </c>
      <c r="C450" s="30"/>
      <c r="D450" s="31">
        <v>3.06</v>
      </c>
      <c r="E450" s="32">
        <f t="shared" si="41"/>
        <v>94.779711720000009</v>
      </c>
      <c r="F450" s="33">
        <v>41.06</v>
      </c>
      <c r="G450" s="34">
        <f t="shared" si="42"/>
        <v>575.11510200000009</v>
      </c>
      <c r="H450" s="35">
        <v>0.1</v>
      </c>
      <c r="I450" s="36">
        <f t="shared" si="43"/>
        <v>1.4006700000000001</v>
      </c>
      <c r="J450" s="33">
        <v>80.260000000000005</v>
      </c>
      <c r="K450" s="34">
        <f t="shared" si="46"/>
        <v>2254.1422299999999</v>
      </c>
      <c r="L450" s="31">
        <v>3.16</v>
      </c>
      <c r="M450" s="32">
        <f t="shared" si="44"/>
        <v>97.877087920000008</v>
      </c>
      <c r="N450" s="33">
        <v>44.78</v>
      </c>
      <c r="O450" s="34">
        <f t="shared" si="45"/>
        <v>627.22002600000008</v>
      </c>
      <c r="P450" s="37">
        <v>0.61699999999999999</v>
      </c>
      <c r="Q450" s="37">
        <v>0.5</v>
      </c>
      <c r="R450" s="39"/>
      <c r="S450" s="37">
        <v>2.1240000000000001</v>
      </c>
      <c r="T450" s="40">
        <v>34.357999999999997</v>
      </c>
      <c r="U450" s="41">
        <v>8.8000000000000007</v>
      </c>
      <c r="V450" s="37">
        <v>7.56</v>
      </c>
      <c r="W450" s="37">
        <v>1.03</v>
      </c>
      <c r="X450" s="42"/>
      <c r="Y450" s="42"/>
    </row>
    <row r="451" spans="1:25" x14ac:dyDescent="0.25">
      <c r="A451" s="28" t="s">
        <v>35</v>
      </c>
      <c r="B451" s="29">
        <v>35527</v>
      </c>
      <c r="C451" s="62"/>
      <c r="D451" s="63">
        <v>2.98</v>
      </c>
      <c r="E451" s="32">
        <f t="shared" ref="E451:E514" si="47">D451*30.973762</f>
        <v>92.301810759999995</v>
      </c>
      <c r="F451" s="60">
        <v>40.700000000000003</v>
      </c>
      <c r="G451" s="34">
        <f t="shared" ref="G451:G514" si="48">F451*14.0067</f>
        <v>570.07269000000008</v>
      </c>
      <c r="H451" s="64">
        <v>0.36</v>
      </c>
      <c r="I451" s="36">
        <f t="shared" ref="I451:I514" si="49">H451*14.0067</f>
        <v>5.0424119999999997</v>
      </c>
      <c r="J451" s="60">
        <v>82.85</v>
      </c>
      <c r="K451" s="34">
        <f t="shared" si="46"/>
        <v>2326.883675</v>
      </c>
      <c r="L451" s="63">
        <v>3.08</v>
      </c>
      <c r="M451" s="32">
        <f t="shared" ref="M451:M514" si="50">L451*30.973762</f>
        <v>95.399186960000009</v>
      </c>
      <c r="N451" s="60">
        <v>41.919142857142859</v>
      </c>
      <c r="O451" s="34">
        <f t="shared" ref="O451:O514" si="51">N451*14.0067</f>
        <v>587.14885825714293</v>
      </c>
      <c r="P451" s="38">
        <v>0.68700000000000006</v>
      </c>
      <c r="Q451" s="38">
        <v>0.52499999999999769</v>
      </c>
      <c r="R451" s="44"/>
      <c r="S451" s="38">
        <v>2.145</v>
      </c>
      <c r="T451" s="40">
        <v>34.372</v>
      </c>
      <c r="U451" s="41">
        <v>9</v>
      </c>
      <c r="V451" s="37">
        <v>7.5590000000000002</v>
      </c>
      <c r="W451" s="37">
        <v>0.93</v>
      </c>
      <c r="X451" s="42"/>
      <c r="Y451" s="42"/>
    </row>
    <row r="452" spans="1:25" x14ac:dyDescent="0.25">
      <c r="A452" s="28" t="s">
        <v>35</v>
      </c>
      <c r="B452" s="29">
        <v>35534</v>
      </c>
      <c r="C452" s="62"/>
      <c r="D452" s="63">
        <v>2.97</v>
      </c>
      <c r="E452" s="32">
        <f t="shared" si="47"/>
        <v>91.992073140000002</v>
      </c>
      <c r="F452" s="60">
        <v>41.72</v>
      </c>
      <c r="G452" s="34">
        <f t="shared" si="48"/>
        <v>584.35952399999996</v>
      </c>
      <c r="H452" s="64">
        <v>0.19</v>
      </c>
      <c r="I452" s="36">
        <f t="shared" si="49"/>
        <v>2.661273</v>
      </c>
      <c r="J452" s="60">
        <v>82.18</v>
      </c>
      <c r="K452" s="34">
        <f t="shared" si="46"/>
        <v>2308.06639</v>
      </c>
      <c r="L452" s="63">
        <v>3.04</v>
      </c>
      <c r="M452" s="32">
        <f t="shared" si="50"/>
        <v>94.160236480000009</v>
      </c>
      <c r="N452" s="9">
        <v>46.3</v>
      </c>
      <c r="O452" s="34">
        <f t="shared" si="51"/>
        <v>648.51021000000003</v>
      </c>
      <c r="P452" s="38">
        <v>0.61599999999999999</v>
      </c>
      <c r="Q452" s="38">
        <v>0.74999999999999722</v>
      </c>
      <c r="R452" s="44"/>
      <c r="S452" s="38">
        <v>2.665</v>
      </c>
      <c r="T452" s="40">
        <v>34.387</v>
      </c>
      <c r="U452" s="41">
        <v>8.8000000000000007</v>
      </c>
      <c r="V452" s="37">
        <v>7.585</v>
      </c>
      <c r="W452" s="37">
        <v>0.91</v>
      </c>
      <c r="X452" s="42"/>
      <c r="Y452" s="42"/>
    </row>
    <row r="453" spans="1:25" x14ac:dyDescent="0.25">
      <c r="A453" s="28" t="s">
        <v>35</v>
      </c>
      <c r="B453" s="29">
        <v>35544</v>
      </c>
      <c r="C453" s="62"/>
      <c r="D453" s="63">
        <v>3.11</v>
      </c>
      <c r="E453" s="32">
        <f t="shared" si="47"/>
        <v>96.328399820000001</v>
      </c>
      <c r="F453" s="60">
        <v>41.41</v>
      </c>
      <c r="G453" s="34">
        <f t="shared" si="48"/>
        <v>580.01744699999995</v>
      </c>
      <c r="H453" s="64">
        <v>0.39</v>
      </c>
      <c r="I453" s="36">
        <f t="shared" si="49"/>
        <v>5.4626130000000002</v>
      </c>
      <c r="J453" s="60">
        <v>84.18</v>
      </c>
      <c r="K453" s="34">
        <f t="shared" si="46"/>
        <v>2364.2373900000002</v>
      </c>
      <c r="L453" s="63">
        <v>3.65</v>
      </c>
      <c r="M453" s="32">
        <f t="shared" si="50"/>
        <v>113.0542313</v>
      </c>
      <c r="N453" s="60">
        <v>41.974357142857137</v>
      </c>
      <c r="O453" s="34">
        <f t="shared" si="51"/>
        <v>587.92222819285712</v>
      </c>
      <c r="P453" s="38">
        <v>0.69</v>
      </c>
      <c r="Q453" s="38">
        <v>0.70000000000000273</v>
      </c>
      <c r="R453" s="44"/>
      <c r="S453" s="38">
        <v>2.6240000000000001</v>
      </c>
      <c r="T453" s="40">
        <v>34.372999999999998</v>
      </c>
      <c r="U453" s="41">
        <v>8.8000000000000007</v>
      </c>
      <c r="V453" s="37">
        <v>7.5750000000000002</v>
      </c>
      <c r="W453" s="37">
        <v>1.02</v>
      </c>
      <c r="X453" s="42"/>
      <c r="Y453" s="42"/>
    </row>
    <row r="454" spans="1:25" x14ac:dyDescent="0.25">
      <c r="A454" s="28" t="s">
        <v>35</v>
      </c>
      <c r="B454" s="29">
        <v>35552</v>
      </c>
      <c r="C454" s="62"/>
      <c r="D454" s="63">
        <v>3.01</v>
      </c>
      <c r="E454" s="32">
        <f t="shared" si="47"/>
        <v>93.231023620000002</v>
      </c>
      <c r="F454" s="60">
        <v>41.55</v>
      </c>
      <c r="G454" s="34">
        <f t="shared" si="48"/>
        <v>581.978385</v>
      </c>
      <c r="H454" s="64">
        <v>0.34</v>
      </c>
      <c r="I454" s="36">
        <f t="shared" si="49"/>
        <v>4.7622780000000002</v>
      </c>
      <c r="J454" s="60">
        <v>78.569999999999993</v>
      </c>
      <c r="K454" s="34">
        <f t="shared" si="46"/>
        <v>2206.6777349999998</v>
      </c>
      <c r="L454" s="63">
        <v>3.13</v>
      </c>
      <c r="M454" s="32">
        <f t="shared" si="50"/>
        <v>96.947875060000001</v>
      </c>
      <c r="N454" s="60">
        <v>43.292642857142859</v>
      </c>
      <c r="O454" s="34">
        <f t="shared" si="51"/>
        <v>606.38706070714295</v>
      </c>
      <c r="P454" s="38">
        <v>0.66700000000000004</v>
      </c>
      <c r="Q454" s="38">
        <v>0.70000000000000273</v>
      </c>
      <c r="R454" s="44"/>
      <c r="S454" s="38">
        <v>2.702</v>
      </c>
      <c r="T454" s="40">
        <v>34.392000000000003</v>
      </c>
      <c r="U454" s="41">
        <v>10.3</v>
      </c>
      <c r="V454" s="37">
        <v>7.5730000000000004</v>
      </c>
      <c r="W454" s="37">
        <v>0.91</v>
      </c>
      <c r="X454" s="42"/>
      <c r="Y454" s="42"/>
    </row>
    <row r="455" spans="1:25" x14ac:dyDescent="0.25">
      <c r="A455" s="28" t="s">
        <v>35</v>
      </c>
      <c r="B455" s="29">
        <v>35558</v>
      </c>
      <c r="C455" s="62"/>
      <c r="D455" s="63">
        <v>3.33</v>
      </c>
      <c r="E455" s="32">
        <f t="shared" si="47"/>
        <v>103.14262746</v>
      </c>
      <c r="F455" s="60">
        <v>41.4</v>
      </c>
      <c r="G455" s="34">
        <f t="shared" si="48"/>
        <v>579.87738000000002</v>
      </c>
      <c r="H455" s="64">
        <v>0.25</v>
      </c>
      <c r="I455" s="36">
        <f t="shared" si="49"/>
        <v>3.5016750000000001</v>
      </c>
      <c r="J455" s="60">
        <v>80.56</v>
      </c>
      <c r="K455" s="34">
        <f t="shared" si="46"/>
        <v>2262.5678800000001</v>
      </c>
      <c r="L455" s="63">
        <v>3.56</v>
      </c>
      <c r="M455" s="32">
        <f t="shared" si="50"/>
        <v>110.26659272000001</v>
      </c>
      <c r="N455" s="9">
        <v>44</v>
      </c>
      <c r="O455" s="34">
        <f t="shared" si="51"/>
        <v>616.29480000000001</v>
      </c>
      <c r="P455" s="38">
        <v>0.65500000000000003</v>
      </c>
      <c r="Q455" s="38">
        <v>0.77500000000000135</v>
      </c>
      <c r="R455" s="44"/>
      <c r="S455" s="38">
        <v>2.653</v>
      </c>
      <c r="T455" s="40">
        <v>34.374000000000002</v>
      </c>
      <c r="U455" s="41">
        <v>8.6</v>
      </c>
      <c r="V455" s="37">
        <v>7.5940000000000003</v>
      </c>
      <c r="W455" s="37">
        <v>0.89</v>
      </c>
      <c r="X455" s="42"/>
      <c r="Y455" s="42"/>
    </row>
    <row r="456" spans="1:25" x14ac:dyDescent="0.25">
      <c r="A456" s="28" t="s">
        <v>35</v>
      </c>
      <c r="B456" s="29">
        <v>35563</v>
      </c>
      <c r="C456" s="62"/>
      <c r="D456" s="63">
        <v>3.2</v>
      </c>
      <c r="E456" s="32">
        <f t="shared" si="47"/>
        <v>99.116038400000008</v>
      </c>
      <c r="F456" s="60">
        <v>40.89</v>
      </c>
      <c r="G456" s="34">
        <f t="shared" si="48"/>
        <v>572.73396300000002</v>
      </c>
      <c r="H456" s="64">
        <v>0.3</v>
      </c>
      <c r="I456" s="36">
        <f t="shared" si="49"/>
        <v>4.2020099999999996</v>
      </c>
      <c r="J456" s="60">
        <v>79.52</v>
      </c>
      <c r="K456" s="34">
        <f t="shared" si="46"/>
        <v>2233.35896</v>
      </c>
      <c r="L456" s="63">
        <v>4.07</v>
      </c>
      <c r="M456" s="32">
        <f t="shared" si="50"/>
        <v>126.06321134000001</v>
      </c>
      <c r="N456" s="60">
        <v>42.48835714285714</v>
      </c>
      <c r="O456" s="34">
        <f t="shared" si="51"/>
        <v>595.12167199285716</v>
      </c>
      <c r="P456" s="38">
        <v>0.66700000000000004</v>
      </c>
      <c r="Q456" s="38">
        <v>0.75000000000000067</v>
      </c>
      <c r="R456" s="44"/>
      <c r="S456" s="38">
        <v>2.456</v>
      </c>
      <c r="T456" s="40">
        <v>34.377000000000002</v>
      </c>
      <c r="U456" s="41">
        <v>9.6</v>
      </c>
      <c r="V456" s="37">
        <v>7.5890000000000004</v>
      </c>
      <c r="W456" s="37">
        <v>0.96</v>
      </c>
      <c r="X456" s="42"/>
      <c r="Y456" s="42"/>
    </row>
    <row r="457" spans="1:25" x14ac:dyDescent="0.25">
      <c r="A457" s="28" t="s">
        <v>35</v>
      </c>
      <c r="B457" s="29">
        <v>35569</v>
      </c>
      <c r="C457" s="62"/>
      <c r="D457" s="63">
        <v>3.24</v>
      </c>
      <c r="E457" s="32">
        <f t="shared" si="47"/>
        <v>100.35498888000001</v>
      </c>
      <c r="F457" s="60">
        <v>41.25</v>
      </c>
      <c r="G457" s="34">
        <f t="shared" si="48"/>
        <v>577.77637500000003</v>
      </c>
      <c r="H457" s="64">
        <v>0.33</v>
      </c>
      <c r="I457" s="36">
        <f t="shared" si="49"/>
        <v>4.6222110000000001</v>
      </c>
      <c r="J457" s="60">
        <v>84.33</v>
      </c>
      <c r="K457" s="34">
        <f t="shared" si="46"/>
        <v>2368.4502149999998</v>
      </c>
      <c r="L457" s="63">
        <v>3.43</v>
      </c>
      <c r="M457" s="32">
        <f t="shared" si="50"/>
        <v>106.24000366000001</v>
      </c>
      <c r="N457" s="60">
        <v>43.112142857142864</v>
      </c>
      <c r="O457" s="34">
        <f t="shared" si="51"/>
        <v>603.85885135714295</v>
      </c>
      <c r="P457" s="38">
        <v>0.64600000000000002</v>
      </c>
      <c r="Q457" s="38">
        <v>0.95</v>
      </c>
      <c r="R457" s="44"/>
      <c r="S457" s="38">
        <v>2.4929999999999999</v>
      </c>
      <c r="T457" s="40">
        <v>34.399000000000001</v>
      </c>
      <c r="U457" s="41">
        <v>7.7</v>
      </c>
      <c r="V457" s="37">
        <v>7.61</v>
      </c>
      <c r="W457" s="37">
        <v>0.97</v>
      </c>
      <c r="X457" s="42"/>
      <c r="Y457" s="42"/>
    </row>
    <row r="458" spans="1:25" x14ac:dyDescent="0.25">
      <c r="A458" s="28" t="s">
        <v>35</v>
      </c>
      <c r="B458" s="29">
        <v>35579</v>
      </c>
      <c r="C458" s="62"/>
      <c r="D458" s="63">
        <v>2.99</v>
      </c>
      <c r="E458" s="32">
        <f t="shared" si="47"/>
        <v>92.611548380000002</v>
      </c>
      <c r="F458" s="60">
        <v>40.86</v>
      </c>
      <c r="G458" s="34">
        <f t="shared" si="48"/>
        <v>572.313762</v>
      </c>
      <c r="H458" s="64">
        <v>0.22</v>
      </c>
      <c r="I458" s="36">
        <f t="shared" si="49"/>
        <v>3.081474</v>
      </c>
      <c r="J458" s="60">
        <v>86.22</v>
      </c>
      <c r="K458" s="34">
        <f t="shared" si="46"/>
        <v>2421.53181</v>
      </c>
      <c r="L458" s="63">
        <v>3.12</v>
      </c>
      <c r="M458" s="32">
        <f t="shared" si="50"/>
        <v>96.638137440000008</v>
      </c>
      <c r="N458" s="60">
        <v>42.387999999999998</v>
      </c>
      <c r="O458" s="34">
        <f t="shared" si="51"/>
        <v>593.71599960000003</v>
      </c>
      <c r="P458" s="38">
        <v>0.622</v>
      </c>
      <c r="Q458" s="38">
        <v>0.80000000000000204</v>
      </c>
      <c r="R458" s="44"/>
      <c r="S458" s="38">
        <v>2.4870000000000001</v>
      </c>
      <c r="T458" s="40">
        <v>34.371000000000002</v>
      </c>
      <c r="U458" s="41">
        <v>8.1</v>
      </c>
      <c r="V458" s="37">
        <v>7.5810000000000004</v>
      </c>
      <c r="W458" s="37">
        <v>1.5206080823293169</v>
      </c>
      <c r="X458" s="42"/>
      <c r="Y458" s="42"/>
    </row>
    <row r="459" spans="1:25" x14ac:dyDescent="0.25">
      <c r="A459" s="28" t="s">
        <v>35</v>
      </c>
      <c r="B459" s="29">
        <v>35584</v>
      </c>
      <c r="C459" s="62"/>
      <c r="D459" s="63">
        <v>3</v>
      </c>
      <c r="E459" s="32">
        <f t="shared" si="47"/>
        <v>92.921286000000009</v>
      </c>
      <c r="F459" s="60">
        <v>40.92</v>
      </c>
      <c r="G459" s="34">
        <f t="shared" si="48"/>
        <v>573.15416400000004</v>
      </c>
      <c r="H459" s="64">
        <v>0.31</v>
      </c>
      <c r="I459" s="36">
        <f t="shared" si="49"/>
        <v>4.3420769999999997</v>
      </c>
      <c r="J459" s="60">
        <v>88.32</v>
      </c>
      <c r="K459" s="34">
        <f t="shared" si="46"/>
        <v>2480.51136</v>
      </c>
      <c r="L459" s="63">
        <v>3.12</v>
      </c>
      <c r="M459" s="32">
        <f t="shared" si="50"/>
        <v>96.638137440000008</v>
      </c>
      <c r="N459" s="60">
        <v>43.107999999999997</v>
      </c>
      <c r="O459" s="34">
        <f t="shared" si="51"/>
        <v>603.80082359999994</v>
      </c>
      <c r="P459" s="38">
        <v>0.69899999999999995</v>
      </c>
      <c r="Q459" s="38">
        <v>0.87500000000000078</v>
      </c>
      <c r="R459" s="44"/>
      <c r="S459" s="38">
        <v>2.556</v>
      </c>
      <c r="T459" s="40">
        <v>34.378999999999998</v>
      </c>
      <c r="U459" s="41">
        <v>7.8</v>
      </c>
      <c r="V459" s="37">
        <v>7.6130000000000004</v>
      </c>
      <c r="W459" s="37">
        <v>1.0595726531124496</v>
      </c>
      <c r="X459" s="42"/>
      <c r="Y459" s="42"/>
    </row>
    <row r="460" spans="1:25" x14ac:dyDescent="0.25">
      <c r="A460" s="28" t="s">
        <v>35</v>
      </c>
      <c r="B460" s="29">
        <v>35591</v>
      </c>
      <c r="C460" s="62"/>
      <c r="D460" s="63">
        <v>2.95</v>
      </c>
      <c r="E460" s="32">
        <f t="shared" si="47"/>
        <v>91.372597900000002</v>
      </c>
      <c r="F460" s="60">
        <v>41.12</v>
      </c>
      <c r="G460" s="34">
        <f t="shared" si="48"/>
        <v>575.95550400000002</v>
      </c>
      <c r="H460" s="64">
        <v>0.31</v>
      </c>
      <c r="I460" s="36">
        <f t="shared" si="49"/>
        <v>4.3420769999999997</v>
      </c>
      <c r="J460" s="60">
        <v>89.17</v>
      </c>
      <c r="K460" s="34">
        <f t="shared" si="46"/>
        <v>2504.384035</v>
      </c>
      <c r="L460" s="63">
        <v>3.07</v>
      </c>
      <c r="M460" s="32">
        <f t="shared" si="50"/>
        <v>95.089449340000002</v>
      </c>
      <c r="N460" s="60">
        <v>42.313642857142852</v>
      </c>
      <c r="O460" s="34">
        <f t="shared" si="51"/>
        <v>592.67450140714277</v>
      </c>
      <c r="P460" s="38">
        <v>0.67100000000000004</v>
      </c>
      <c r="Q460" s="38">
        <v>0.80000000000000204</v>
      </c>
      <c r="R460" s="44"/>
      <c r="S460" s="38">
        <v>2.5289999999999999</v>
      </c>
      <c r="T460" s="40">
        <v>34.347000000000001</v>
      </c>
      <c r="U460" s="41">
        <v>7.7</v>
      </c>
      <c r="V460" s="37">
        <v>7.6719999999999997</v>
      </c>
      <c r="W460" s="37">
        <v>1.0272192896586343</v>
      </c>
      <c r="X460" s="42"/>
      <c r="Y460" s="42"/>
    </row>
    <row r="461" spans="1:25" x14ac:dyDescent="0.25">
      <c r="A461" s="28" t="s">
        <v>35</v>
      </c>
      <c r="B461" s="29">
        <v>35599</v>
      </c>
      <c r="C461" s="62"/>
      <c r="D461" s="63">
        <v>3</v>
      </c>
      <c r="E461" s="32">
        <f t="shared" si="47"/>
        <v>92.921286000000009</v>
      </c>
      <c r="F461" s="60">
        <v>41.55</v>
      </c>
      <c r="G461" s="34">
        <f t="shared" si="48"/>
        <v>581.978385</v>
      </c>
      <c r="H461" s="64">
        <v>0.41</v>
      </c>
      <c r="I461" s="36">
        <f t="shared" si="49"/>
        <v>5.7427469999999996</v>
      </c>
      <c r="J461" s="60">
        <v>88.51</v>
      </c>
      <c r="K461" s="34">
        <f t="shared" si="46"/>
        <v>2485.8476049999999</v>
      </c>
      <c r="L461" s="63">
        <v>3.16</v>
      </c>
      <c r="M461" s="32">
        <f t="shared" si="50"/>
        <v>97.877087920000008</v>
      </c>
      <c r="N461" s="9">
        <v>46.5</v>
      </c>
      <c r="O461" s="34">
        <f t="shared" si="51"/>
        <v>651.31155000000001</v>
      </c>
      <c r="P461" s="38">
        <v>0.59499999999999997</v>
      </c>
      <c r="Q461" s="38">
        <v>0.5</v>
      </c>
      <c r="R461" s="44"/>
      <c r="S461" s="38">
        <v>2.5129999999999999</v>
      </c>
      <c r="T461" s="40">
        <v>34.378</v>
      </c>
      <c r="U461" s="41">
        <v>7.7</v>
      </c>
      <c r="V461" s="37">
        <v>7.5629999999999997</v>
      </c>
      <c r="W461" s="37">
        <v>1.0110426079317267</v>
      </c>
      <c r="X461" s="42"/>
      <c r="Y461" s="42"/>
    </row>
    <row r="462" spans="1:25" ht="15.75" thickBot="1" x14ac:dyDescent="0.3">
      <c r="A462" s="45" t="s">
        <v>35</v>
      </c>
      <c r="B462" s="46">
        <v>35604</v>
      </c>
      <c r="C462" s="65"/>
      <c r="D462" s="66">
        <v>3.05</v>
      </c>
      <c r="E462" s="49">
        <f t="shared" si="47"/>
        <v>94.469974100000002</v>
      </c>
      <c r="F462" s="61">
        <v>41.16</v>
      </c>
      <c r="G462" s="51">
        <f t="shared" si="48"/>
        <v>576.51577199999997</v>
      </c>
      <c r="H462" s="67">
        <v>0.12</v>
      </c>
      <c r="I462" s="53">
        <f t="shared" si="49"/>
        <v>1.680804</v>
      </c>
      <c r="J462" s="61">
        <v>88.04</v>
      </c>
      <c r="K462" s="51">
        <f t="shared" si="46"/>
        <v>2472.6474200000002</v>
      </c>
      <c r="L462" s="66">
        <v>3.23</v>
      </c>
      <c r="M462" s="49">
        <f t="shared" si="50"/>
        <v>100.04525126</v>
      </c>
      <c r="N462" s="61">
        <v>41.900857142857141</v>
      </c>
      <c r="O462" s="51">
        <f t="shared" si="51"/>
        <v>586.8927357428571</v>
      </c>
      <c r="P462" s="55">
        <v>0.64800000000000002</v>
      </c>
      <c r="Q462" s="55">
        <v>0.45000000000000251</v>
      </c>
      <c r="R462" s="56"/>
      <c r="S462" s="55">
        <v>2.6509999999999998</v>
      </c>
      <c r="T462" s="57">
        <v>34.359000000000002</v>
      </c>
      <c r="U462" s="58">
        <v>7.8</v>
      </c>
      <c r="V462" s="54">
        <v>7.5960000000000001</v>
      </c>
      <c r="W462" s="54">
        <v>1.0595726531124496</v>
      </c>
      <c r="X462" s="59"/>
      <c r="Y462" s="59"/>
    </row>
    <row r="463" spans="1:25" x14ac:dyDescent="0.25">
      <c r="A463" s="28" t="s">
        <v>35</v>
      </c>
      <c r="B463" s="29">
        <v>35614</v>
      </c>
      <c r="C463" s="62"/>
      <c r="D463" s="63">
        <v>3.1</v>
      </c>
      <c r="E463" s="32">
        <f t="shared" si="47"/>
        <v>96.018662200000009</v>
      </c>
      <c r="F463" s="60">
        <v>41.04</v>
      </c>
      <c r="G463" s="34">
        <f t="shared" si="48"/>
        <v>574.834968</v>
      </c>
      <c r="H463" s="64">
        <v>0.04</v>
      </c>
      <c r="I463" s="36">
        <f t="shared" si="49"/>
        <v>0.56026799999999999</v>
      </c>
      <c r="J463" s="60">
        <v>87</v>
      </c>
      <c r="K463" s="34">
        <f t="shared" si="46"/>
        <v>2443.4384999999997</v>
      </c>
      <c r="L463" s="63">
        <v>3.25</v>
      </c>
      <c r="M463" s="32">
        <f t="shared" si="50"/>
        <v>100.6647265</v>
      </c>
      <c r="N463" s="33">
        <v>42.512285714285717</v>
      </c>
      <c r="O463" s="34">
        <f t="shared" si="51"/>
        <v>595.45683231428575</v>
      </c>
      <c r="P463" s="38">
        <v>0.66100000000000003</v>
      </c>
      <c r="Q463" s="38">
        <v>0.82500000000000284</v>
      </c>
      <c r="R463" s="44"/>
      <c r="S463" s="38">
        <v>2.6280000000000001</v>
      </c>
      <c r="T463" s="40">
        <v>34.362000000000002</v>
      </c>
      <c r="U463" s="41">
        <v>8.5</v>
      </c>
      <c r="V463" s="37">
        <v>7.6219999999999999</v>
      </c>
      <c r="W463" s="37">
        <v>0.99486592620481906</v>
      </c>
      <c r="X463" s="42"/>
      <c r="Y463" s="42"/>
    </row>
    <row r="464" spans="1:25" x14ac:dyDescent="0.25">
      <c r="A464" s="28" t="s">
        <v>35</v>
      </c>
      <c r="B464" s="29">
        <v>35620</v>
      </c>
      <c r="C464" s="62"/>
      <c r="D464" s="63">
        <v>3.05</v>
      </c>
      <c r="E464" s="32">
        <f t="shared" si="47"/>
        <v>94.469974100000002</v>
      </c>
      <c r="F464" s="60">
        <v>41.24</v>
      </c>
      <c r="G464" s="34">
        <f t="shared" si="48"/>
        <v>577.6363080000001</v>
      </c>
      <c r="H464" s="64">
        <v>0.23</v>
      </c>
      <c r="I464" s="36">
        <f t="shared" si="49"/>
        <v>3.2215410000000002</v>
      </c>
      <c r="J464" s="60">
        <v>86.55</v>
      </c>
      <c r="K464" s="34">
        <f t="shared" si="46"/>
        <v>2430.800025</v>
      </c>
      <c r="L464" s="63">
        <v>3.12</v>
      </c>
      <c r="M464" s="32">
        <f t="shared" si="50"/>
        <v>96.638137440000008</v>
      </c>
      <c r="N464" s="33">
        <v>43.15</v>
      </c>
      <c r="O464" s="34">
        <f t="shared" si="51"/>
        <v>604.38910499999997</v>
      </c>
      <c r="P464" s="38">
        <v>0.628</v>
      </c>
      <c r="Q464" s="38">
        <v>0.67500000000000204</v>
      </c>
      <c r="R464" s="44"/>
      <c r="S464" s="38">
        <v>2.641</v>
      </c>
      <c r="T464" s="40">
        <v>34.401000000000003</v>
      </c>
      <c r="U464" s="41">
        <v>8.8000000000000007</v>
      </c>
      <c r="V464" s="37">
        <v>7.6340000000000003</v>
      </c>
      <c r="W464" s="37">
        <v>0.97060090361445761</v>
      </c>
      <c r="X464" s="42"/>
      <c r="Y464" s="42"/>
    </row>
    <row r="465" spans="1:25" x14ac:dyDescent="0.25">
      <c r="A465" s="28" t="s">
        <v>35</v>
      </c>
      <c r="B465" s="29">
        <v>35628</v>
      </c>
      <c r="C465" s="62"/>
      <c r="D465" s="63">
        <v>3.03</v>
      </c>
      <c r="E465" s="32">
        <f t="shared" si="47"/>
        <v>93.850498860000002</v>
      </c>
      <c r="F465" s="60">
        <v>41.1</v>
      </c>
      <c r="G465" s="34">
        <f t="shared" si="48"/>
        <v>575.67537000000004</v>
      </c>
      <c r="H465" s="64">
        <v>7.0000000000000007E-2</v>
      </c>
      <c r="I465" s="36">
        <f t="shared" si="49"/>
        <v>0.98046900000000015</v>
      </c>
      <c r="J465" s="60">
        <v>88.04</v>
      </c>
      <c r="K465" s="34">
        <f t="shared" si="46"/>
        <v>2472.6474200000002</v>
      </c>
      <c r="L465" s="63">
        <v>3.15</v>
      </c>
      <c r="M465" s="32">
        <f t="shared" si="50"/>
        <v>97.567350300000001</v>
      </c>
      <c r="N465" s="33">
        <v>42.006428571428572</v>
      </c>
      <c r="O465" s="34">
        <f t="shared" si="51"/>
        <v>588.37144307142864</v>
      </c>
      <c r="P465" s="38">
        <v>0.71099999999999997</v>
      </c>
      <c r="Q465" s="38">
        <v>0.57500000000000262</v>
      </c>
      <c r="R465" s="44"/>
      <c r="S465" s="38">
        <v>2.5489999999999999</v>
      </c>
      <c r="T465" s="40">
        <v>34.384</v>
      </c>
      <c r="U465" s="41">
        <v>9.1</v>
      </c>
      <c r="V465" s="37">
        <v>7.6109999999999998</v>
      </c>
      <c r="W465" s="37">
        <v>0.99486592620481906</v>
      </c>
      <c r="X465" s="42"/>
      <c r="Y465" s="42"/>
    </row>
    <row r="466" spans="1:25" x14ac:dyDescent="0.25">
      <c r="A466" s="28" t="s">
        <v>35</v>
      </c>
      <c r="B466" s="29">
        <v>35636</v>
      </c>
      <c r="C466" s="62"/>
      <c r="D466" s="63">
        <v>3.1</v>
      </c>
      <c r="E466" s="32">
        <f t="shared" si="47"/>
        <v>96.018662200000009</v>
      </c>
      <c r="F466" s="60">
        <v>41.68</v>
      </c>
      <c r="G466" s="34">
        <f t="shared" si="48"/>
        <v>583.79925600000001</v>
      </c>
      <c r="H466" s="64">
        <v>0.16</v>
      </c>
      <c r="I466" s="36">
        <f t="shared" si="49"/>
        <v>2.241072</v>
      </c>
      <c r="J466" s="60">
        <v>90.28</v>
      </c>
      <c r="K466" s="34">
        <f t="shared" si="46"/>
        <v>2535.5589399999999</v>
      </c>
      <c r="L466" s="63">
        <v>3.3</v>
      </c>
      <c r="M466" s="32">
        <f t="shared" si="50"/>
        <v>102.21341459999999</v>
      </c>
      <c r="N466" s="9">
        <v>45.27</v>
      </c>
      <c r="O466" s="34">
        <f t="shared" si="51"/>
        <v>634.0833090000001</v>
      </c>
      <c r="P466" s="38">
        <v>0.57499999999999996</v>
      </c>
      <c r="Q466" s="38">
        <v>0.55000000000000182</v>
      </c>
      <c r="R466" s="44"/>
      <c r="S466" s="38">
        <v>2.6619999999999999</v>
      </c>
      <c r="T466" s="40">
        <v>34.415999999999997</v>
      </c>
      <c r="U466" s="41">
        <v>7.9</v>
      </c>
      <c r="V466" s="37">
        <v>7.6790000000000003</v>
      </c>
      <c r="W466" s="37">
        <v>1.002954267068273</v>
      </c>
      <c r="X466" s="42"/>
      <c r="Y466" s="42"/>
    </row>
    <row r="467" spans="1:25" x14ac:dyDescent="0.25">
      <c r="A467" s="28" t="s">
        <v>35</v>
      </c>
      <c r="B467" s="29">
        <v>35642</v>
      </c>
      <c r="C467" s="62"/>
      <c r="D467" s="63">
        <v>3.05</v>
      </c>
      <c r="E467" s="32">
        <f t="shared" si="47"/>
        <v>94.469974100000002</v>
      </c>
      <c r="F467" s="60">
        <v>41.14</v>
      </c>
      <c r="G467" s="34">
        <f t="shared" si="48"/>
        <v>576.23563799999999</v>
      </c>
      <c r="H467" s="64">
        <v>0.16</v>
      </c>
      <c r="I467" s="36">
        <f t="shared" si="49"/>
        <v>2.241072</v>
      </c>
      <c r="J467" s="60">
        <v>90.44</v>
      </c>
      <c r="K467" s="34">
        <f t="shared" si="46"/>
        <v>2540.0526199999999</v>
      </c>
      <c r="L467" s="63">
        <v>3.17</v>
      </c>
      <c r="M467" s="32">
        <f t="shared" si="50"/>
        <v>98.186825540000001</v>
      </c>
      <c r="N467" s="33">
        <v>42.637928571428574</v>
      </c>
      <c r="O467" s="34">
        <f t="shared" si="51"/>
        <v>597.21667412142858</v>
      </c>
      <c r="P467" s="38">
        <v>0.68500000000000005</v>
      </c>
      <c r="Q467" s="38">
        <v>0.65</v>
      </c>
      <c r="R467" s="44"/>
      <c r="S467" s="38">
        <v>2.601</v>
      </c>
      <c r="T467" s="40">
        <v>34.399000000000001</v>
      </c>
      <c r="U467" s="41">
        <v>9.3000000000000007</v>
      </c>
      <c r="V467" s="37">
        <v>7.6790000000000003</v>
      </c>
      <c r="W467" s="37">
        <v>1</v>
      </c>
      <c r="X467" s="42"/>
      <c r="Y467" s="42"/>
    </row>
    <row r="468" spans="1:25" x14ac:dyDescent="0.25">
      <c r="A468" s="28" t="s">
        <v>35</v>
      </c>
      <c r="B468" s="29">
        <v>35649</v>
      </c>
      <c r="C468" s="62"/>
      <c r="D468" s="63">
        <v>3.05</v>
      </c>
      <c r="E468" s="32">
        <f t="shared" si="47"/>
        <v>94.469974100000002</v>
      </c>
      <c r="F468" s="60">
        <v>40.380000000000003</v>
      </c>
      <c r="G468" s="34">
        <f t="shared" si="48"/>
        <v>565.59054600000002</v>
      </c>
      <c r="H468" s="64">
        <v>0.14000000000000001</v>
      </c>
      <c r="I468" s="36">
        <f t="shared" si="49"/>
        <v>1.9609380000000003</v>
      </c>
      <c r="J468" s="60">
        <v>82.98</v>
      </c>
      <c r="K468" s="34">
        <f t="shared" si="46"/>
        <v>2330.5347900000002</v>
      </c>
      <c r="L468" s="63">
        <v>3.18</v>
      </c>
      <c r="M468" s="32">
        <f t="shared" si="50"/>
        <v>98.496563160000008</v>
      </c>
      <c r="N468" s="33">
        <v>41.791642857142854</v>
      </c>
      <c r="O468" s="34">
        <f t="shared" si="51"/>
        <v>585.36300400714288</v>
      </c>
      <c r="P468" s="38">
        <v>0.66400000000000003</v>
      </c>
      <c r="Q468" s="38">
        <v>0.75</v>
      </c>
      <c r="R468" s="44"/>
      <c r="S468" s="38">
        <v>2.5289999999999999</v>
      </c>
      <c r="T468" s="40">
        <v>34.329000000000001</v>
      </c>
      <c r="U468" s="41">
        <v>11.9</v>
      </c>
      <c r="V468" s="37">
        <v>7.7030000000000003</v>
      </c>
      <c r="W468" s="37">
        <v>1.1000000000000001</v>
      </c>
      <c r="X468" s="42"/>
      <c r="Y468" s="42"/>
    </row>
    <row r="469" spans="1:25" x14ac:dyDescent="0.25">
      <c r="A469" s="28" t="s">
        <v>35</v>
      </c>
      <c r="B469" s="29">
        <v>35655</v>
      </c>
      <c r="C469" s="62"/>
      <c r="D469" s="63">
        <v>3.05</v>
      </c>
      <c r="E469" s="32">
        <f t="shared" si="47"/>
        <v>94.469974100000002</v>
      </c>
      <c r="F469" s="60">
        <v>40.98</v>
      </c>
      <c r="G469" s="34">
        <f t="shared" si="48"/>
        <v>573.99456599999996</v>
      </c>
      <c r="H469" s="64">
        <v>0.02</v>
      </c>
      <c r="I469" s="36">
        <f t="shared" si="49"/>
        <v>0.28013399999999999</v>
      </c>
      <c r="J469" s="60">
        <v>83.88</v>
      </c>
      <c r="K469" s="34">
        <f t="shared" si="46"/>
        <v>2355.8117399999996</v>
      </c>
      <c r="L469" s="63">
        <v>3.2</v>
      </c>
      <c r="M469" s="32">
        <f t="shared" si="50"/>
        <v>99.116038400000008</v>
      </c>
      <c r="N469" s="33">
        <v>43.417357142857142</v>
      </c>
      <c r="O469" s="34">
        <f t="shared" si="51"/>
        <v>608.13389629285712</v>
      </c>
      <c r="P469" s="38">
        <v>0.64100000000000001</v>
      </c>
      <c r="Q469" s="38">
        <v>0.98</v>
      </c>
      <c r="R469" s="44"/>
      <c r="S469" s="38">
        <v>2.492</v>
      </c>
      <c r="T469" s="40">
        <v>34.405999999999999</v>
      </c>
      <c r="U469" s="41">
        <v>11</v>
      </c>
      <c r="V469" s="37">
        <v>7.7089999999999996</v>
      </c>
      <c r="W469" s="37">
        <v>1.01</v>
      </c>
      <c r="X469" s="42"/>
      <c r="Y469" s="42"/>
    </row>
    <row r="470" spans="1:25" x14ac:dyDescent="0.25">
      <c r="A470" s="28" t="s">
        <v>35</v>
      </c>
      <c r="B470" s="29">
        <v>35664</v>
      </c>
      <c r="C470" s="62"/>
      <c r="D470" s="63">
        <v>3.02</v>
      </c>
      <c r="E470" s="32">
        <f t="shared" si="47"/>
        <v>93.540761240000009</v>
      </c>
      <c r="F470" s="60">
        <v>40.79</v>
      </c>
      <c r="G470" s="34">
        <f t="shared" si="48"/>
        <v>571.33329300000003</v>
      </c>
      <c r="H470" s="64">
        <v>0.14000000000000001</v>
      </c>
      <c r="I470" s="36">
        <f t="shared" si="49"/>
        <v>1.9609380000000003</v>
      </c>
      <c r="J470" s="60">
        <v>84.58</v>
      </c>
      <c r="K470" s="34">
        <f t="shared" ref="K470:K533" si="52">J470*28.0855</f>
        <v>2375.4715900000001</v>
      </c>
      <c r="L470" s="63">
        <v>3.13</v>
      </c>
      <c r="M470" s="32">
        <f t="shared" si="50"/>
        <v>96.947875060000001</v>
      </c>
      <c r="N470" s="33">
        <v>42.594142857142856</v>
      </c>
      <c r="O470" s="34">
        <f t="shared" si="51"/>
        <v>596.60338075714287</v>
      </c>
      <c r="P470" s="38">
        <v>0.61899999999999999</v>
      </c>
      <c r="Q470" s="38">
        <v>1.83</v>
      </c>
      <c r="R470" s="44"/>
      <c r="S470" s="38">
        <v>2.484</v>
      </c>
      <c r="T470" s="40">
        <v>34.381999999999998</v>
      </c>
      <c r="U470" s="41">
        <v>8.6</v>
      </c>
      <c r="V470" s="37">
        <v>7.68</v>
      </c>
      <c r="W470" s="37">
        <v>1</v>
      </c>
      <c r="X470" s="42"/>
      <c r="Y470" s="42"/>
    </row>
    <row r="471" spans="1:25" x14ac:dyDescent="0.25">
      <c r="A471" s="28" t="s">
        <v>35</v>
      </c>
      <c r="B471" s="29">
        <v>35669</v>
      </c>
      <c r="C471" s="62"/>
      <c r="D471" s="63">
        <v>3.08</v>
      </c>
      <c r="E471" s="32">
        <f t="shared" si="47"/>
        <v>95.399186960000009</v>
      </c>
      <c r="F471" s="60">
        <v>41.27</v>
      </c>
      <c r="G471" s="34">
        <f t="shared" si="48"/>
        <v>578.05650900000001</v>
      </c>
      <c r="H471" s="64">
        <v>0.26</v>
      </c>
      <c r="I471" s="36">
        <f t="shared" si="49"/>
        <v>3.6417420000000003</v>
      </c>
      <c r="J471" s="60">
        <v>88.69</v>
      </c>
      <c r="K471" s="34">
        <f t="shared" si="52"/>
        <v>2490.9029949999999</v>
      </c>
      <c r="L471" s="63">
        <v>3.22</v>
      </c>
      <c r="M471" s="32">
        <f t="shared" si="50"/>
        <v>99.735513640000008</v>
      </c>
      <c r="N471" s="33">
        <v>42.069499999999998</v>
      </c>
      <c r="O471" s="34">
        <f t="shared" si="51"/>
        <v>589.25486564999994</v>
      </c>
      <c r="P471" s="38">
        <v>0.63100000000000001</v>
      </c>
      <c r="Q471" s="38">
        <v>0.63</v>
      </c>
      <c r="R471" s="44"/>
      <c r="S471" s="38">
        <v>2.488</v>
      </c>
      <c r="T471" s="40">
        <v>34.395000000000003</v>
      </c>
      <c r="U471" s="41">
        <v>10.7</v>
      </c>
      <c r="V471" s="37">
        <v>7.6749999999999998</v>
      </c>
      <c r="W471" s="37">
        <v>1</v>
      </c>
      <c r="X471" s="42"/>
      <c r="Y471" s="42"/>
    </row>
    <row r="472" spans="1:25" x14ac:dyDescent="0.25">
      <c r="A472" s="28" t="s">
        <v>35</v>
      </c>
      <c r="B472" s="29">
        <v>35676</v>
      </c>
      <c r="C472" s="62"/>
      <c r="D472" s="63">
        <v>3.09</v>
      </c>
      <c r="E472" s="32">
        <f t="shared" si="47"/>
        <v>95.708924580000001</v>
      </c>
      <c r="F472" s="60">
        <v>41.17</v>
      </c>
      <c r="G472" s="34">
        <f t="shared" si="48"/>
        <v>576.65583900000001</v>
      </c>
      <c r="H472" s="64">
        <v>0.28999999999999998</v>
      </c>
      <c r="I472" s="36">
        <f t="shared" si="49"/>
        <v>4.0619429999999994</v>
      </c>
      <c r="J472" s="60">
        <v>91.46</v>
      </c>
      <c r="K472" s="34">
        <f t="shared" si="52"/>
        <v>2568.69983</v>
      </c>
      <c r="L472" s="63">
        <v>3.29</v>
      </c>
      <c r="M472" s="32">
        <f t="shared" si="50"/>
        <v>101.90367698</v>
      </c>
      <c r="N472" s="33">
        <v>42.036071428571425</v>
      </c>
      <c r="O472" s="34">
        <f t="shared" si="51"/>
        <v>588.78664167857141</v>
      </c>
      <c r="P472" s="38">
        <v>0.65200000000000002</v>
      </c>
      <c r="Q472" s="38">
        <v>1.28</v>
      </c>
      <c r="R472" s="44"/>
      <c r="S472" s="38">
        <v>2.4870000000000001</v>
      </c>
      <c r="T472" s="40">
        <v>34.384</v>
      </c>
      <c r="U472" s="41">
        <v>10.199999999999999</v>
      </c>
      <c r="V472" s="37">
        <v>7.7110000000000003</v>
      </c>
      <c r="W472" s="37">
        <v>0.97</v>
      </c>
      <c r="X472" s="42"/>
      <c r="Y472" s="42"/>
    </row>
    <row r="473" spans="1:25" x14ac:dyDescent="0.25">
      <c r="A473" s="28" t="s">
        <v>35</v>
      </c>
      <c r="B473" s="29">
        <v>35684</v>
      </c>
      <c r="C473" s="62"/>
      <c r="D473" s="63">
        <v>3.13</v>
      </c>
      <c r="E473" s="32">
        <f t="shared" si="47"/>
        <v>96.947875060000001</v>
      </c>
      <c r="F473" s="60">
        <v>41.23</v>
      </c>
      <c r="G473" s="34">
        <f t="shared" si="48"/>
        <v>577.49624099999994</v>
      </c>
      <c r="H473" s="64">
        <v>0.21</v>
      </c>
      <c r="I473" s="36">
        <f t="shared" si="49"/>
        <v>2.9414069999999999</v>
      </c>
      <c r="J473" s="60">
        <v>87.35</v>
      </c>
      <c r="K473" s="34">
        <f t="shared" si="52"/>
        <v>2453.2684249999998</v>
      </c>
      <c r="L473" s="63">
        <v>3.18</v>
      </c>
      <c r="M473" s="32">
        <f t="shared" si="50"/>
        <v>98.496563160000008</v>
      </c>
      <c r="N473" s="33">
        <v>42.600857142857144</v>
      </c>
      <c r="O473" s="34">
        <f t="shared" si="51"/>
        <v>596.69742574285715</v>
      </c>
      <c r="P473" s="38">
        <v>0.68600000000000005</v>
      </c>
      <c r="Q473" s="38">
        <v>0.78</v>
      </c>
      <c r="R473" s="44"/>
      <c r="S473" s="38">
        <v>2.4870000000000001</v>
      </c>
      <c r="T473" s="40">
        <v>34.396999999999998</v>
      </c>
      <c r="U473" s="41">
        <v>8.4</v>
      </c>
      <c r="V473" s="37">
        <v>7.7279999999999998</v>
      </c>
      <c r="W473" s="37">
        <v>0.97</v>
      </c>
      <c r="X473" s="42"/>
      <c r="Y473" s="42"/>
    </row>
    <row r="474" spans="1:25" x14ac:dyDescent="0.25">
      <c r="A474" s="28" t="s">
        <v>35</v>
      </c>
      <c r="B474" s="29">
        <v>35691</v>
      </c>
      <c r="C474" s="62"/>
      <c r="D474" s="63">
        <v>3.07</v>
      </c>
      <c r="E474" s="32">
        <f t="shared" si="47"/>
        <v>95.089449340000002</v>
      </c>
      <c r="F474" s="60">
        <v>40.9</v>
      </c>
      <c r="G474" s="34">
        <f t="shared" si="48"/>
        <v>572.87402999999995</v>
      </c>
      <c r="H474" s="64">
        <v>0.1</v>
      </c>
      <c r="I474" s="36">
        <f t="shared" si="49"/>
        <v>1.4006700000000001</v>
      </c>
      <c r="J474" s="60">
        <v>85.12</v>
      </c>
      <c r="K474" s="34">
        <f t="shared" si="52"/>
        <v>2390.6377600000001</v>
      </c>
      <c r="L474" s="63">
        <v>3.25</v>
      </c>
      <c r="M474" s="32">
        <f t="shared" si="50"/>
        <v>100.6647265</v>
      </c>
      <c r="N474" s="33">
        <v>41.540642857142856</v>
      </c>
      <c r="O474" s="34">
        <f t="shared" si="51"/>
        <v>581.84732230714292</v>
      </c>
      <c r="P474" s="38">
        <v>0.60399999999999998</v>
      </c>
      <c r="Q474" s="38">
        <v>0.57999999999999996</v>
      </c>
      <c r="R474" s="44"/>
      <c r="S474" s="38">
        <v>2.4849999999999999</v>
      </c>
      <c r="T474" s="40">
        <v>34.372</v>
      </c>
      <c r="U474" s="41">
        <v>8.6999999999999993</v>
      </c>
      <c r="V474" s="37">
        <v>7.7279999999999998</v>
      </c>
      <c r="W474" s="37">
        <v>0.98</v>
      </c>
      <c r="X474" s="42"/>
      <c r="Y474" s="42"/>
    </row>
    <row r="475" spans="1:25" x14ac:dyDescent="0.25">
      <c r="A475" s="28" t="s">
        <v>35</v>
      </c>
      <c r="B475" s="29">
        <v>35698</v>
      </c>
      <c r="C475" s="62"/>
      <c r="D475" s="63">
        <v>3.12</v>
      </c>
      <c r="E475" s="32">
        <f t="shared" si="47"/>
        <v>96.638137440000008</v>
      </c>
      <c r="F475" s="60">
        <v>41.74</v>
      </c>
      <c r="G475" s="34">
        <f t="shared" si="48"/>
        <v>584.63965800000005</v>
      </c>
      <c r="H475" s="64">
        <v>0.42</v>
      </c>
      <c r="I475" s="36">
        <f t="shared" si="49"/>
        <v>5.8828139999999998</v>
      </c>
      <c r="J475" s="60">
        <v>90.21</v>
      </c>
      <c r="K475" s="34">
        <f t="shared" si="52"/>
        <v>2533.5929549999996</v>
      </c>
      <c r="L475" s="63">
        <v>3.31</v>
      </c>
      <c r="M475" s="32">
        <f t="shared" si="50"/>
        <v>102.52315222</v>
      </c>
      <c r="N475" s="33">
        <v>42.569071428571426</v>
      </c>
      <c r="O475" s="34">
        <f t="shared" si="51"/>
        <v>596.25221277857145</v>
      </c>
      <c r="P475" s="38">
        <v>0.63</v>
      </c>
      <c r="Q475" s="38">
        <v>0.57999999999999996</v>
      </c>
      <c r="R475" s="44"/>
      <c r="S475" s="38">
        <v>2.4889999999999999</v>
      </c>
      <c r="T475" s="40">
        <v>34.4</v>
      </c>
      <c r="U475" s="41">
        <v>11.1</v>
      </c>
      <c r="V475" s="37">
        <v>7.726</v>
      </c>
      <c r="W475" s="37">
        <v>1.02</v>
      </c>
      <c r="X475" s="42"/>
      <c r="Y475" s="42"/>
    </row>
    <row r="476" spans="1:25" x14ac:dyDescent="0.25">
      <c r="A476" s="28" t="s">
        <v>35</v>
      </c>
      <c r="B476" s="29">
        <v>35703</v>
      </c>
      <c r="C476" s="62"/>
      <c r="D476" s="63">
        <v>3</v>
      </c>
      <c r="E476" s="32">
        <f t="shared" si="47"/>
        <v>92.921286000000009</v>
      </c>
      <c r="F476" s="60">
        <v>40.549999999999997</v>
      </c>
      <c r="G476" s="34">
        <f t="shared" si="48"/>
        <v>567.97168499999998</v>
      </c>
      <c r="H476" s="64">
        <v>0.38</v>
      </c>
      <c r="I476" s="36">
        <f t="shared" si="49"/>
        <v>5.322546</v>
      </c>
      <c r="J476" s="60">
        <v>84.59</v>
      </c>
      <c r="K476" s="34">
        <f t="shared" si="52"/>
        <v>2375.7524450000001</v>
      </c>
      <c r="L476" s="63">
        <v>3.16</v>
      </c>
      <c r="M476" s="32">
        <f t="shared" si="50"/>
        <v>97.877087920000008</v>
      </c>
      <c r="N476" s="33">
        <v>41.649499999999996</v>
      </c>
      <c r="O476" s="34">
        <f t="shared" si="51"/>
        <v>583.37205165</v>
      </c>
      <c r="P476" s="38">
        <v>0.61599999999999999</v>
      </c>
      <c r="Q476" s="38">
        <v>0.75</v>
      </c>
      <c r="R476" s="44"/>
      <c r="S476" s="38">
        <v>2.5329999999999999</v>
      </c>
      <c r="T476" s="40">
        <v>34.356999999999999</v>
      </c>
      <c r="U476" s="41">
        <v>8.1</v>
      </c>
      <c r="V476" s="37">
        <v>7.74</v>
      </c>
      <c r="W476" s="37">
        <v>0.98</v>
      </c>
      <c r="X476" s="42"/>
      <c r="Y476" s="42"/>
    </row>
    <row r="477" spans="1:25" x14ac:dyDescent="0.25">
      <c r="A477" s="28" t="s">
        <v>35</v>
      </c>
      <c r="B477" s="29">
        <v>35712</v>
      </c>
      <c r="C477" s="62"/>
      <c r="D477" s="63">
        <v>3.02</v>
      </c>
      <c r="E477" s="32">
        <f t="shared" si="47"/>
        <v>93.540761240000009</v>
      </c>
      <c r="F477" s="60">
        <v>40.39</v>
      </c>
      <c r="G477" s="34">
        <f t="shared" si="48"/>
        <v>565.73061300000006</v>
      </c>
      <c r="H477" s="64">
        <v>0.31</v>
      </c>
      <c r="I477" s="36">
        <f t="shared" si="49"/>
        <v>4.3420769999999997</v>
      </c>
      <c r="J477" s="60">
        <v>83.49</v>
      </c>
      <c r="K477" s="34">
        <f t="shared" si="52"/>
        <v>2344.8583949999997</v>
      </c>
      <c r="L477" s="63">
        <v>3.12</v>
      </c>
      <c r="M477" s="32">
        <f t="shared" si="50"/>
        <v>96.638137440000008</v>
      </c>
      <c r="N477" s="60">
        <v>41.8</v>
      </c>
      <c r="O477" s="34">
        <f t="shared" si="51"/>
        <v>585.48005999999998</v>
      </c>
      <c r="P477" s="38">
        <v>0.66400000000000003</v>
      </c>
      <c r="Q477" s="38">
        <v>0.25</v>
      </c>
      <c r="R477" s="44"/>
      <c r="S477" s="38">
        <v>2.5310000000000001</v>
      </c>
      <c r="T477" s="40">
        <v>34.338999999999999</v>
      </c>
      <c r="U477" s="41">
        <v>8.1999999999999993</v>
      </c>
      <c r="V477" s="37">
        <v>7.7190000000000003</v>
      </c>
      <c r="W477" s="37">
        <v>1.08</v>
      </c>
      <c r="X477" s="42"/>
      <c r="Y477" s="42"/>
    </row>
    <row r="478" spans="1:25" x14ac:dyDescent="0.25">
      <c r="A478" s="28" t="s">
        <v>35</v>
      </c>
      <c r="B478" s="29">
        <v>35719</v>
      </c>
      <c r="C478" s="62"/>
      <c r="D478" s="63">
        <v>3.1</v>
      </c>
      <c r="E478" s="32">
        <f t="shared" si="47"/>
        <v>96.018662200000009</v>
      </c>
      <c r="F478" s="60">
        <v>41</v>
      </c>
      <c r="G478" s="34">
        <f t="shared" si="48"/>
        <v>574.27470000000005</v>
      </c>
      <c r="H478" s="64">
        <v>0.34</v>
      </c>
      <c r="I478" s="36">
        <f t="shared" si="49"/>
        <v>4.7622780000000002</v>
      </c>
      <c r="J478" s="60">
        <v>88.35</v>
      </c>
      <c r="K478" s="34">
        <f t="shared" si="52"/>
        <v>2481.3539249999999</v>
      </c>
      <c r="L478" s="63">
        <v>3.23</v>
      </c>
      <c r="M478" s="32">
        <f t="shared" si="50"/>
        <v>100.04525126</v>
      </c>
      <c r="N478" s="60">
        <v>42.1</v>
      </c>
      <c r="O478" s="34">
        <f t="shared" si="51"/>
        <v>589.68207000000007</v>
      </c>
      <c r="P478" s="38">
        <v>0.59299999999999997</v>
      </c>
      <c r="Q478" s="38">
        <v>0.57999999999999996</v>
      </c>
      <c r="R478" s="44"/>
      <c r="S478" s="38">
        <v>2.536</v>
      </c>
      <c r="T478" s="40">
        <v>34.393000000000001</v>
      </c>
      <c r="U478" s="41">
        <v>7.7</v>
      </c>
      <c r="V478" s="37">
        <v>7.7380000000000004</v>
      </c>
      <c r="W478" s="37">
        <v>0.98</v>
      </c>
      <c r="X478" s="42"/>
      <c r="Y478" s="42"/>
    </row>
    <row r="479" spans="1:25" x14ac:dyDescent="0.25">
      <c r="A479" s="28" t="s">
        <v>35</v>
      </c>
      <c r="B479" s="29">
        <v>35726</v>
      </c>
      <c r="C479" s="62"/>
      <c r="D479" s="63">
        <v>3.01</v>
      </c>
      <c r="E479" s="32">
        <f t="shared" si="47"/>
        <v>93.231023620000002</v>
      </c>
      <c r="F479" s="60">
        <v>41.01</v>
      </c>
      <c r="G479" s="34">
        <f t="shared" si="48"/>
        <v>574.41476699999998</v>
      </c>
      <c r="H479" s="64">
        <v>0.19</v>
      </c>
      <c r="I479" s="36">
        <f t="shared" si="49"/>
        <v>2.661273</v>
      </c>
      <c r="J479" s="60">
        <v>85.9</v>
      </c>
      <c r="K479" s="34">
        <f t="shared" si="52"/>
        <v>2412.5444500000003</v>
      </c>
      <c r="L479" s="63">
        <v>3.26</v>
      </c>
      <c r="M479" s="32">
        <f t="shared" si="50"/>
        <v>100.97446411999999</v>
      </c>
      <c r="N479" s="60">
        <v>45.79</v>
      </c>
      <c r="O479" s="34">
        <f t="shared" si="51"/>
        <v>641.36679300000003</v>
      </c>
      <c r="P479" s="38">
        <v>0.62</v>
      </c>
      <c r="Q479" s="38">
        <v>0.7</v>
      </c>
      <c r="R479" s="44"/>
      <c r="S479" s="38">
        <v>2.5339999999999998</v>
      </c>
      <c r="T479" s="40">
        <v>34.380000000000003</v>
      </c>
      <c r="U479" s="41">
        <v>7.3</v>
      </c>
      <c r="V479" s="37">
        <v>7.77</v>
      </c>
      <c r="W479" s="37">
        <v>1.1299999999999999</v>
      </c>
      <c r="X479" s="42"/>
      <c r="Y479" s="42"/>
    </row>
    <row r="480" spans="1:25" x14ac:dyDescent="0.25">
      <c r="A480" s="28" t="s">
        <v>35</v>
      </c>
      <c r="B480" s="29">
        <v>35733</v>
      </c>
      <c r="C480" s="62"/>
      <c r="D480" s="63">
        <v>3.12</v>
      </c>
      <c r="E480" s="32">
        <f t="shared" si="47"/>
        <v>96.638137440000008</v>
      </c>
      <c r="F480" s="60">
        <v>41.04</v>
      </c>
      <c r="G480" s="34">
        <f t="shared" si="48"/>
        <v>574.834968</v>
      </c>
      <c r="H480" s="64">
        <v>0.2</v>
      </c>
      <c r="I480" s="36">
        <f t="shared" si="49"/>
        <v>2.8013400000000002</v>
      </c>
      <c r="J480" s="60">
        <v>89.02</v>
      </c>
      <c r="K480" s="34">
        <f t="shared" si="52"/>
        <v>2500.17121</v>
      </c>
      <c r="L480" s="63">
        <v>3.3</v>
      </c>
      <c r="M480" s="32">
        <f t="shared" si="50"/>
        <v>102.21341459999999</v>
      </c>
      <c r="N480" s="60">
        <v>47.9</v>
      </c>
      <c r="O480" s="34">
        <f t="shared" si="51"/>
        <v>670.92093</v>
      </c>
      <c r="P480" s="38">
        <v>0.627</v>
      </c>
      <c r="Q480" s="38">
        <v>0.35</v>
      </c>
      <c r="R480" s="44"/>
      <c r="S480" s="38">
        <v>2.5379999999999998</v>
      </c>
      <c r="T480" s="40">
        <v>34.393999999999998</v>
      </c>
      <c r="U480" s="41">
        <v>7.4</v>
      </c>
      <c r="V480" s="37">
        <v>7.7370000000000001</v>
      </c>
      <c r="W480" s="37">
        <v>1.0900000000000001</v>
      </c>
      <c r="X480" s="42"/>
      <c r="Y480" s="42"/>
    </row>
    <row r="481" spans="1:25" x14ac:dyDescent="0.25">
      <c r="A481" s="28" t="s">
        <v>35</v>
      </c>
      <c r="B481" s="29">
        <v>35740</v>
      </c>
      <c r="C481" s="62"/>
      <c r="D481" s="63">
        <v>3.06</v>
      </c>
      <c r="E481" s="32">
        <f t="shared" si="47"/>
        <v>94.779711720000009</v>
      </c>
      <c r="F481" s="60">
        <v>41.88</v>
      </c>
      <c r="G481" s="34">
        <f t="shared" si="48"/>
        <v>586.600596</v>
      </c>
      <c r="H481" s="64">
        <v>0.28000000000000003</v>
      </c>
      <c r="I481" s="36">
        <f t="shared" si="49"/>
        <v>3.9218760000000006</v>
      </c>
      <c r="J481" s="60">
        <v>86.85</v>
      </c>
      <c r="K481" s="34">
        <f t="shared" si="52"/>
        <v>2439.2256749999997</v>
      </c>
      <c r="L481" s="63">
        <v>3.18</v>
      </c>
      <c r="M481" s="32">
        <f t="shared" si="50"/>
        <v>98.496563160000008</v>
      </c>
      <c r="N481" s="60">
        <v>46.14</v>
      </c>
      <c r="O481" s="34">
        <f t="shared" si="51"/>
        <v>646.269138</v>
      </c>
      <c r="P481" s="38">
        <v>0.626</v>
      </c>
      <c r="Q481" s="38">
        <v>0.78</v>
      </c>
      <c r="R481" s="44"/>
      <c r="S481" s="38">
        <v>2.5339999999999998</v>
      </c>
      <c r="T481" s="40">
        <v>34.392000000000003</v>
      </c>
      <c r="U481" s="41">
        <v>7.2</v>
      </c>
      <c r="V481" s="37">
        <v>7.7249999999999996</v>
      </c>
      <c r="W481" s="37">
        <v>1.1200000000000001</v>
      </c>
      <c r="X481" s="42"/>
      <c r="Y481" s="42"/>
    </row>
    <row r="482" spans="1:25" x14ac:dyDescent="0.25">
      <c r="A482" s="28" t="s">
        <v>35</v>
      </c>
      <c r="B482" s="29">
        <v>35744</v>
      </c>
      <c r="C482" s="62"/>
      <c r="D482" s="63">
        <v>3.16</v>
      </c>
      <c r="E482" s="32">
        <f t="shared" si="47"/>
        <v>97.877087920000008</v>
      </c>
      <c r="F482" s="60">
        <v>42.58</v>
      </c>
      <c r="G482" s="34">
        <f t="shared" si="48"/>
        <v>596.40528600000005</v>
      </c>
      <c r="H482" s="64">
        <v>0.28000000000000003</v>
      </c>
      <c r="I482" s="36">
        <f t="shared" si="49"/>
        <v>3.9218760000000006</v>
      </c>
      <c r="J482" s="60">
        <v>90.32</v>
      </c>
      <c r="K482" s="34">
        <f t="shared" si="52"/>
        <v>2536.6823599999998</v>
      </c>
      <c r="L482" s="63">
        <v>3.28</v>
      </c>
      <c r="M482" s="32">
        <f t="shared" si="50"/>
        <v>101.59393935999999</v>
      </c>
      <c r="N482" s="60">
        <v>46.09</v>
      </c>
      <c r="O482" s="34">
        <f t="shared" si="51"/>
        <v>645.56880300000012</v>
      </c>
      <c r="P482" s="38">
        <v>0.64</v>
      </c>
      <c r="Q482" s="38">
        <v>0.6</v>
      </c>
      <c r="R482" s="44"/>
      <c r="S482" s="38">
        <v>2.5379999999999998</v>
      </c>
      <c r="T482" s="40">
        <v>34.42</v>
      </c>
      <c r="U482" s="41">
        <v>6.9</v>
      </c>
      <c r="V482" s="37">
        <v>7.7430000000000003</v>
      </c>
      <c r="W482" s="37">
        <v>1.1499999999999999</v>
      </c>
      <c r="X482" s="42"/>
      <c r="Y482" s="42"/>
    </row>
    <row r="483" spans="1:25" x14ac:dyDescent="0.25">
      <c r="A483" s="28" t="s">
        <v>35</v>
      </c>
      <c r="B483" s="29">
        <v>35754</v>
      </c>
      <c r="C483" s="62"/>
      <c r="D483" s="63">
        <v>3.05</v>
      </c>
      <c r="E483" s="32">
        <f t="shared" si="47"/>
        <v>94.469974100000002</v>
      </c>
      <c r="F483" s="60">
        <v>42.31</v>
      </c>
      <c r="G483" s="34">
        <f t="shared" si="48"/>
        <v>592.62347700000009</v>
      </c>
      <c r="H483" s="64">
        <v>0.33</v>
      </c>
      <c r="I483" s="36">
        <f t="shared" si="49"/>
        <v>4.6222110000000001</v>
      </c>
      <c r="J483" s="60">
        <v>89.33</v>
      </c>
      <c r="K483" s="34">
        <f t="shared" si="52"/>
        <v>2508.8777150000001</v>
      </c>
      <c r="L483" s="63">
        <v>3.22</v>
      </c>
      <c r="M483" s="32">
        <f t="shared" si="50"/>
        <v>99.735513640000008</v>
      </c>
      <c r="N483" s="60">
        <v>45.73</v>
      </c>
      <c r="O483" s="34">
        <f t="shared" si="51"/>
        <v>640.52639099999999</v>
      </c>
      <c r="P483" s="38">
        <v>0.65600000000000003</v>
      </c>
      <c r="Q483" s="38">
        <v>0.2</v>
      </c>
      <c r="R483" s="44"/>
      <c r="S483" s="38">
        <v>2.52</v>
      </c>
      <c r="T483" s="40">
        <v>34.414999999999999</v>
      </c>
      <c r="U483" s="41">
        <v>6.6</v>
      </c>
      <c r="V483" s="37">
        <v>7.71</v>
      </c>
      <c r="W483" s="37">
        <v>1.1000000000000001</v>
      </c>
      <c r="X483" s="42"/>
      <c r="Y483" s="42"/>
    </row>
    <row r="484" spans="1:25" x14ac:dyDescent="0.25">
      <c r="A484" s="28" t="s">
        <v>35</v>
      </c>
      <c r="B484" s="29">
        <v>35759</v>
      </c>
      <c r="C484" s="62"/>
      <c r="D484" s="63">
        <v>3.07</v>
      </c>
      <c r="E484" s="32">
        <f t="shared" si="47"/>
        <v>95.089449340000002</v>
      </c>
      <c r="F484" s="60">
        <v>41.78</v>
      </c>
      <c r="G484" s="34">
        <f t="shared" si="48"/>
        <v>585.199926</v>
      </c>
      <c r="H484" s="64">
        <v>0.36</v>
      </c>
      <c r="I484" s="36">
        <f t="shared" si="49"/>
        <v>5.0424119999999997</v>
      </c>
      <c r="J484" s="60">
        <v>86.8</v>
      </c>
      <c r="K484" s="34">
        <f t="shared" si="52"/>
        <v>2437.8213999999998</v>
      </c>
      <c r="L484" s="63">
        <v>3.14</v>
      </c>
      <c r="M484" s="32">
        <f t="shared" si="50"/>
        <v>97.257612680000008</v>
      </c>
      <c r="N484" s="60">
        <v>45.98</v>
      </c>
      <c r="O484" s="34">
        <f t="shared" si="51"/>
        <v>644.02806599999997</v>
      </c>
      <c r="P484" s="38">
        <v>0.67900000000000005</v>
      </c>
      <c r="Q484" s="38">
        <v>0.05</v>
      </c>
      <c r="R484" s="44"/>
      <c r="S484" s="38">
        <v>2.5209999999999999</v>
      </c>
      <c r="T484" s="40">
        <v>34.378</v>
      </c>
      <c r="U484" s="41">
        <v>7.1</v>
      </c>
      <c r="V484" s="37">
        <v>7.6980000000000004</v>
      </c>
      <c r="W484" s="37">
        <v>1.07</v>
      </c>
      <c r="X484" s="42"/>
      <c r="Y484" s="42"/>
    </row>
    <row r="485" spans="1:25" x14ac:dyDescent="0.25">
      <c r="A485" s="28" t="s">
        <v>35</v>
      </c>
      <c r="B485" s="29">
        <v>35765</v>
      </c>
      <c r="C485" s="62"/>
      <c r="D485" s="63">
        <v>3.16</v>
      </c>
      <c r="E485" s="32">
        <f t="shared" si="47"/>
        <v>97.877087920000008</v>
      </c>
      <c r="F485" s="60">
        <v>41.49</v>
      </c>
      <c r="G485" s="34">
        <f t="shared" si="48"/>
        <v>581.13798300000008</v>
      </c>
      <c r="H485" s="64">
        <v>0.33</v>
      </c>
      <c r="I485" s="36">
        <f t="shared" si="49"/>
        <v>4.6222110000000001</v>
      </c>
      <c r="J485" s="60">
        <v>89.47</v>
      </c>
      <c r="K485" s="34">
        <f t="shared" si="52"/>
        <v>2512.8096849999997</v>
      </c>
      <c r="L485" s="63">
        <v>3.3</v>
      </c>
      <c r="M485" s="32">
        <f t="shared" si="50"/>
        <v>102.21341459999999</v>
      </c>
      <c r="N485" s="60">
        <v>45.28</v>
      </c>
      <c r="O485" s="34">
        <f t="shared" si="51"/>
        <v>634.22337600000003</v>
      </c>
      <c r="P485" s="38">
        <v>0.66</v>
      </c>
      <c r="Q485" s="38">
        <v>0.13</v>
      </c>
      <c r="R485" s="44"/>
      <c r="S485" s="38">
        <v>2.5169999999999999</v>
      </c>
      <c r="T485" s="40">
        <v>34.393999999999998</v>
      </c>
      <c r="U485" s="41">
        <v>9.4</v>
      </c>
      <c r="V485" s="37">
        <v>7.7039999999999997</v>
      </c>
      <c r="W485" s="37">
        <v>1.0900000000000001</v>
      </c>
      <c r="X485" s="42"/>
      <c r="Y485" s="42"/>
    </row>
    <row r="486" spans="1:25" x14ac:dyDescent="0.25">
      <c r="A486" s="28" t="s">
        <v>35</v>
      </c>
      <c r="B486" s="29">
        <v>35775</v>
      </c>
      <c r="C486" s="62"/>
      <c r="D486" s="63">
        <v>3.12</v>
      </c>
      <c r="E486" s="32">
        <f t="shared" si="47"/>
        <v>96.638137440000008</v>
      </c>
      <c r="F486" s="60">
        <v>40.119999999999997</v>
      </c>
      <c r="G486" s="34">
        <f t="shared" si="48"/>
        <v>561.948804</v>
      </c>
      <c r="H486" s="64">
        <v>0.09</v>
      </c>
      <c r="I486" s="36">
        <f t="shared" si="49"/>
        <v>1.2606029999999999</v>
      </c>
      <c r="J486" s="60">
        <v>90.26</v>
      </c>
      <c r="K486" s="34">
        <f t="shared" si="52"/>
        <v>2534.9972299999999</v>
      </c>
      <c r="L486" s="63">
        <v>3.2</v>
      </c>
      <c r="M486" s="32">
        <f t="shared" si="50"/>
        <v>99.116038400000008</v>
      </c>
      <c r="N486" s="33">
        <v>42.830857142857141</v>
      </c>
      <c r="O486" s="34">
        <f t="shared" si="51"/>
        <v>599.91896674285715</v>
      </c>
      <c r="P486" s="38">
        <v>0.63800000000000001</v>
      </c>
      <c r="Q486" s="38">
        <v>0.65</v>
      </c>
      <c r="R486" s="44"/>
      <c r="S486" s="38">
        <v>2.5150000000000001</v>
      </c>
      <c r="T486" s="40">
        <v>34.392000000000003</v>
      </c>
      <c r="U486" s="41">
        <v>8.4</v>
      </c>
      <c r="V486" s="37">
        <v>7.7050000000000001</v>
      </c>
      <c r="W486" s="37">
        <v>1.04</v>
      </c>
      <c r="X486" s="42"/>
      <c r="Y486" s="42"/>
    </row>
    <row r="487" spans="1:25" x14ac:dyDescent="0.25">
      <c r="A487" s="28" t="s">
        <v>35</v>
      </c>
      <c r="B487" s="29">
        <v>35782</v>
      </c>
      <c r="C487" s="62"/>
      <c r="D487" s="63">
        <v>3.09</v>
      </c>
      <c r="E487" s="32">
        <f t="shared" si="47"/>
        <v>95.708924580000001</v>
      </c>
      <c r="F487" s="60">
        <v>41.55</v>
      </c>
      <c r="G487" s="34">
        <f t="shared" si="48"/>
        <v>581.978385</v>
      </c>
      <c r="H487" s="64">
        <v>0.28999999999999998</v>
      </c>
      <c r="I487" s="36">
        <f t="shared" si="49"/>
        <v>4.0619429999999994</v>
      </c>
      <c r="J487" s="60">
        <v>87.21</v>
      </c>
      <c r="K487" s="34">
        <f t="shared" si="52"/>
        <v>2449.3364549999997</v>
      </c>
      <c r="L487" s="63">
        <v>3.27</v>
      </c>
      <c r="M487" s="32">
        <f t="shared" si="50"/>
        <v>101.28420174</v>
      </c>
      <c r="N487" s="33">
        <v>43.010714285714286</v>
      </c>
      <c r="O487" s="34">
        <f t="shared" si="51"/>
        <v>602.4381717857143</v>
      </c>
      <c r="P487" s="38">
        <v>0.624</v>
      </c>
      <c r="Q487" s="38">
        <v>0.35</v>
      </c>
      <c r="R487" s="44"/>
      <c r="S487" s="38">
        <v>2.5129999999999999</v>
      </c>
      <c r="T487" s="40">
        <v>34.369999999999997</v>
      </c>
      <c r="U487" s="41">
        <v>8.1</v>
      </c>
      <c r="V487" s="37">
        <v>7.6970000000000001</v>
      </c>
      <c r="W487" s="37">
        <v>1.07</v>
      </c>
      <c r="X487" s="42"/>
      <c r="Y487" s="42"/>
    </row>
    <row r="488" spans="1:25" x14ac:dyDescent="0.25">
      <c r="A488" s="28" t="s">
        <v>35</v>
      </c>
      <c r="B488" s="29">
        <v>35788</v>
      </c>
      <c r="C488" s="62"/>
      <c r="D488" s="63">
        <v>3.11</v>
      </c>
      <c r="E488" s="32">
        <f t="shared" si="47"/>
        <v>96.328399820000001</v>
      </c>
      <c r="F488" s="60">
        <v>42.28</v>
      </c>
      <c r="G488" s="34">
        <f t="shared" si="48"/>
        <v>592.20327600000007</v>
      </c>
      <c r="H488" s="64">
        <v>0.2</v>
      </c>
      <c r="I488" s="36">
        <f t="shared" si="49"/>
        <v>2.8013400000000002</v>
      </c>
      <c r="J488" s="60">
        <v>92.2</v>
      </c>
      <c r="K488" s="34">
        <f t="shared" si="52"/>
        <v>2589.4830999999999</v>
      </c>
      <c r="L488" s="63">
        <v>3.24</v>
      </c>
      <c r="M488" s="32">
        <f t="shared" si="50"/>
        <v>100.35498888000001</v>
      </c>
      <c r="N488" s="33">
        <v>43.176285714285711</v>
      </c>
      <c r="O488" s="34">
        <f t="shared" si="51"/>
        <v>604.75728111428566</v>
      </c>
      <c r="P488" s="38">
        <v>0.64300000000000002</v>
      </c>
      <c r="Q488" s="38">
        <v>0.7</v>
      </c>
      <c r="R488" s="44"/>
      <c r="S488" s="38">
        <v>2.5209999999999999</v>
      </c>
      <c r="T488" s="40">
        <v>34.414999999999999</v>
      </c>
      <c r="U488" s="41">
        <v>8.4</v>
      </c>
      <c r="V488" s="37">
        <v>7.7229999999999999</v>
      </c>
      <c r="W488" s="37">
        <v>1.1000000000000001</v>
      </c>
      <c r="X488" s="42"/>
      <c r="Y488" s="42"/>
    </row>
    <row r="489" spans="1:25" x14ac:dyDescent="0.25">
      <c r="A489" s="28" t="s">
        <v>35</v>
      </c>
      <c r="B489" s="29">
        <v>35793</v>
      </c>
      <c r="C489" s="62"/>
      <c r="D489" s="63">
        <v>3.08</v>
      </c>
      <c r="E489" s="32">
        <f t="shared" si="47"/>
        <v>95.399186960000009</v>
      </c>
      <c r="F489" s="60">
        <v>41.13</v>
      </c>
      <c r="G489" s="34">
        <f t="shared" si="48"/>
        <v>576.09557100000006</v>
      </c>
      <c r="H489" s="64">
        <v>0.23</v>
      </c>
      <c r="I489" s="36">
        <f t="shared" si="49"/>
        <v>3.2215410000000002</v>
      </c>
      <c r="J489" s="60">
        <v>83.82</v>
      </c>
      <c r="K489" s="34">
        <f t="shared" si="52"/>
        <v>2354.1266099999998</v>
      </c>
      <c r="L489" s="63">
        <v>3.18</v>
      </c>
      <c r="M489" s="32">
        <f t="shared" si="50"/>
        <v>98.496563160000008</v>
      </c>
      <c r="N489" s="33">
        <v>42.323</v>
      </c>
      <c r="O489" s="34">
        <f t="shared" si="51"/>
        <v>592.80556409999997</v>
      </c>
      <c r="P489" s="38">
        <v>0.66900000000000004</v>
      </c>
      <c r="Q489" s="38">
        <v>0.23</v>
      </c>
      <c r="R489" s="44"/>
      <c r="S489" s="38">
        <v>2.5089999999999999</v>
      </c>
      <c r="T489" s="40">
        <v>34.345999999999997</v>
      </c>
      <c r="U489" s="41">
        <v>8.5</v>
      </c>
      <c r="V489" s="37">
        <v>7.7160000000000002</v>
      </c>
      <c r="W489" s="37">
        <v>1.1100000000000001</v>
      </c>
      <c r="X489" s="42"/>
      <c r="Y489" s="42"/>
    </row>
    <row r="490" spans="1:25" x14ac:dyDescent="0.25">
      <c r="A490" s="28" t="s">
        <v>35</v>
      </c>
      <c r="B490" s="29">
        <v>35801</v>
      </c>
      <c r="C490" s="62"/>
      <c r="D490" s="63">
        <v>3.06</v>
      </c>
      <c r="E490" s="32">
        <f t="shared" si="47"/>
        <v>94.779711720000009</v>
      </c>
      <c r="F490" s="60">
        <v>41.95</v>
      </c>
      <c r="G490" s="34">
        <f t="shared" si="48"/>
        <v>587.58106500000008</v>
      </c>
      <c r="H490" s="64">
        <v>7.0000000000000007E-2</v>
      </c>
      <c r="I490" s="36">
        <f t="shared" si="49"/>
        <v>0.98046900000000015</v>
      </c>
      <c r="J490" s="60">
        <v>89.13</v>
      </c>
      <c r="K490" s="34">
        <f t="shared" si="52"/>
        <v>2503.2606149999997</v>
      </c>
      <c r="L490" s="63">
        <v>3.22</v>
      </c>
      <c r="M490" s="32">
        <f t="shared" si="50"/>
        <v>99.735513640000008</v>
      </c>
      <c r="N490" s="33">
        <v>42.37914285714286</v>
      </c>
      <c r="O490" s="34">
        <f t="shared" si="51"/>
        <v>593.59194025714294</v>
      </c>
      <c r="P490" s="38">
        <v>0.621</v>
      </c>
      <c r="Q490" s="38">
        <v>0.47</v>
      </c>
      <c r="R490" s="44"/>
      <c r="S490" s="38">
        <v>2.5169999999999999</v>
      </c>
      <c r="T490" s="40">
        <v>34.396999999999998</v>
      </c>
      <c r="U490" s="41">
        <v>8.1</v>
      </c>
      <c r="V490" s="37">
        <v>7.7039999999999997</v>
      </c>
      <c r="W490" s="37">
        <v>1.04</v>
      </c>
      <c r="X490" s="42"/>
      <c r="Y490" s="42"/>
    </row>
    <row r="491" spans="1:25" x14ac:dyDescent="0.25">
      <c r="A491" s="28" t="s">
        <v>35</v>
      </c>
      <c r="B491" s="29">
        <v>35809</v>
      </c>
      <c r="C491" s="62"/>
      <c r="D491" s="63">
        <v>3.11</v>
      </c>
      <c r="E491" s="32">
        <f t="shared" si="47"/>
        <v>96.328399820000001</v>
      </c>
      <c r="F491" s="60">
        <v>41.62</v>
      </c>
      <c r="G491" s="34">
        <f t="shared" si="48"/>
        <v>582.95885399999997</v>
      </c>
      <c r="H491" s="64">
        <v>0.02</v>
      </c>
      <c r="I491" s="36">
        <f t="shared" si="49"/>
        <v>0.28013399999999999</v>
      </c>
      <c r="J491" s="60">
        <v>88.1</v>
      </c>
      <c r="K491" s="34">
        <f t="shared" si="52"/>
        <v>2474.3325499999996</v>
      </c>
      <c r="L491" s="63">
        <v>3.25</v>
      </c>
      <c r="M491" s="32">
        <f t="shared" si="50"/>
        <v>100.6647265</v>
      </c>
      <c r="N491" s="33">
        <v>42.523000000000003</v>
      </c>
      <c r="O491" s="34">
        <f t="shared" si="51"/>
        <v>595.60690410000007</v>
      </c>
      <c r="P491" s="38">
        <v>0.628</v>
      </c>
      <c r="Q491" s="38">
        <v>0.73</v>
      </c>
      <c r="R491" s="44"/>
      <c r="S491" s="38">
        <v>2.5129999999999999</v>
      </c>
      <c r="T491" s="40">
        <v>34.387999999999998</v>
      </c>
      <c r="U491" s="41">
        <v>7.1</v>
      </c>
      <c r="V491" s="37">
        <v>7.7149999999999999</v>
      </c>
      <c r="W491" s="37">
        <v>1.02</v>
      </c>
      <c r="X491" s="42"/>
      <c r="Y491" s="42"/>
    </row>
    <row r="492" spans="1:25" x14ac:dyDescent="0.25">
      <c r="A492" s="28" t="s">
        <v>35</v>
      </c>
      <c r="B492" s="29">
        <v>35817</v>
      </c>
      <c r="C492" s="62"/>
      <c r="D492" s="63">
        <v>3.16</v>
      </c>
      <c r="E492" s="32">
        <f t="shared" si="47"/>
        <v>97.877087920000008</v>
      </c>
      <c r="F492" s="60">
        <v>41.46</v>
      </c>
      <c r="G492" s="34">
        <f t="shared" si="48"/>
        <v>580.71778200000006</v>
      </c>
      <c r="H492" s="64">
        <v>0.02</v>
      </c>
      <c r="I492" s="36">
        <f t="shared" si="49"/>
        <v>0.28013399999999999</v>
      </c>
      <c r="J492" s="60">
        <v>87.68</v>
      </c>
      <c r="K492" s="34">
        <f t="shared" si="52"/>
        <v>2462.5366400000003</v>
      </c>
      <c r="L492" s="63">
        <v>3.31</v>
      </c>
      <c r="M492" s="32">
        <f t="shared" si="50"/>
        <v>102.52315222</v>
      </c>
      <c r="N492" s="33">
        <v>42.543214285714285</v>
      </c>
      <c r="O492" s="34">
        <f t="shared" si="51"/>
        <v>595.89003953571432</v>
      </c>
      <c r="P492" s="38">
        <v>0.63900000000000001</v>
      </c>
      <c r="Q492" s="38">
        <v>0.5</v>
      </c>
      <c r="R492" s="44"/>
      <c r="S492" s="38">
        <v>2.5150000000000001</v>
      </c>
      <c r="T492" s="40">
        <v>34.387</v>
      </c>
      <c r="U492" s="41">
        <v>7.9</v>
      </c>
      <c r="V492" s="37">
        <v>7.7050000000000001</v>
      </c>
      <c r="W492" s="37">
        <v>1.05</v>
      </c>
      <c r="X492" s="42"/>
      <c r="Y492" s="42"/>
    </row>
    <row r="493" spans="1:25" x14ac:dyDescent="0.25">
      <c r="A493" s="28" t="s">
        <v>35</v>
      </c>
      <c r="B493" s="29">
        <v>35824</v>
      </c>
      <c r="C493" s="62"/>
      <c r="D493" s="63">
        <v>3.17</v>
      </c>
      <c r="E493" s="32">
        <f t="shared" si="47"/>
        <v>98.186825540000001</v>
      </c>
      <c r="F493" s="60">
        <v>40.299999999999997</v>
      </c>
      <c r="G493" s="34">
        <f t="shared" si="48"/>
        <v>564.47001</v>
      </c>
      <c r="H493" s="64">
        <v>0.14000000000000001</v>
      </c>
      <c r="I493" s="36">
        <f t="shared" si="49"/>
        <v>1.9609380000000003</v>
      </c>
      <c r="J493" s="60">
        <v>83.8</v>
      </c>
      <c r="K493" s="34">
        <f t="shared" si="52"/>
        <v>2353.5648999999999</v>
      </c>
      <c r="L493" s="63">
        <v>3.27</v>
      </c>
      <c r="M493" s="32">
        <f t="shared" si="50"/>
        <v>101.28420174</v>
      </c>
      <c r="N493" s="33">
        <v>42.091428571428573</v>
      </c>
      <c r="O493" s="34">
        <f t="shared" si="51"/>
        <v>589.56201257142857</v>
      </c>
      <c r="P493" s="38">
        <v>0.625</v>
      </c>
      <c r="Q493" s="38">
        <v>0.2</v>
      </c>
      <c r="R493" s="44"/>
      <c r="S493" s="38">
        <v>2.278</v>
      </c>
      <c r="T493" s="40">
        <v>34.360999999999997</v>
      </c>
      <c r="U493" s="41">
        <v>8</v>
      </c>
      <c r="V493" s="37">
        <v>7.7149999999999999</v>
      </c>
      <c r="W493" s="37">
        <v>1.1399999999999999</v>
      </c>
      <c r="X493" s="42"/>
      <c r="Y493" s="42"/>
    </row>
    <row r="494" spans="1:25" x14ac:dyDescent="0.25">
      <c r="A494" s="28" t="s">
        <v>35</v>
      </c>
      <c r="B494" s="29">
        <v>35831</v>
      </c>
      <c r="C494" s="62"/>
      <c r="D494" s="63">
        <v>3.16</v>
      </c>
      <c r="E494" s="32">
        <f t="shared" si="47"/>
        <v>97.877087920000008</v>
      </c>
      <c r="F494" s="60">
        <v>41.52</v>
      </c>
      <c r="G494" s="34">
        <f t="shared" si="48"/>
        <v>581.5581840000001</v>
      </c>
      <c r="H494" s="64">
        <v>0.09</v>
      </c>
      <c r="I494" s="36">
        <f t="shared" si="49"/>
        <v>1.2606029999999999</v>
      </c>
      <c r="J494" s="60">
        <v>86.63</v>
      </c>
      <c r="K494" s="34">
        <f t="shared" si="52"/>
        <v>2433.0468649999998</v>
      </c>
      <c r="L494" s="63">
        <v>3.23</v>
      </c>
      <c r="M494" s="32">
        <f t="shared" si="50"/>
        <v>100.04525126</v>
      </c>
      <c r="N494" s="33">
        <v>41.90907142857143</v>
      </c>
      <c r="O494" s="34">
        <f t="shared" si="51"/>
        <v>587.00779077857146</v>
      </c>
      <c r="P494" s="38">
        <v>0.60699999999999998</v>
      </c>
      <c r="Q494" s="38">
        <v>0.2</v>
      </c>
      <c r="R494" s="44"/>
      <c r="S494" s="38">
        <v>2.2810000000000001</v>
      </c>
      <c r="T494" s="40">
        <v>34.381</v>
      </c>
      <c r="U494" s="41">
        <v>7.9</v>
      </c>
      <c r="V494" s="37">
        <v>7.7439999999999998</v>
      </c>
      <c r="W494" s="37">
        <v>1.07</v>
      </c>
      <c r="X494" s="42"/>
      <c r="Y494" s="42"/>
    </row>
    <row r="495" spans="1:25" x14ac:dyDescent="0.25">
      <c r="A495" s="28" t="s">
        <v>35</v>
      </c>
      <c r="B495" s="29">
        <v>35835</v>
      </c>
      <c r="C495" s="62"/>
      <c r="D495" s="63">
        <v>3.12</v>
      </c>
      <c r="E495" s="32">
        <f t="shared" si="47"/>
        <v>96.638137440000008</v>
      </c>
      <c r="F495" s="60">
        <v>41.4</v>
      </c>
      <c r="G495" s="34">
        <f t="shared" si="48"/>
        <v>579.87738000000002</v>
      </c>
      <c r="H495" s="64">
        <v>0.13</v>
      </c>
      <c r="I495" s="36">
        <f t="shared" si="49"/>
        <v>1.8208710000000001</v>
      </c>
      <c r="J495" s="60">
        <v>85.49</v>
      </c>
      <c r="K495" s="34">
        <f t="shared" si="52"/>
        <v>2401.029395</v>
      </c>
      <c r="L495" s="63">
        <v>3.23</v>
      </c>
      <c r="M495" s="32">
        <f t="shared" si="50"/>
        <v>100.04525126</v>
      </c>
      <c r="N495" s="33">
        <v>44.1905</v>
      </c>
      <c r="O495" s="34">
        <f t="shared" si="51"/>
        <v>618.96307635000005</v>
      </c>
      <c r="P495" s="38">
        <v>0.64100000000000001</v>
      </c>
      <c r="Q495" s="38">
        <v>0.05</v>
      </c>
      <c r="R495" s="44"/>
      <c r="S495" s="38">
        <v>2.278</v>
      </c>
      <c r="T495" s="40">
        <v>34.371000000000002</v>
      </c>
      <c r="U495" s="41">
        <v>7.7</v>
      </c>
      <c r="V495" s="37">
        <v>7.742</v>
      </c>
      <c r="W495" s="37">
        <v>1.0900000000000001</v>
      </c>
      <c r="X495" s="42"/>
      <c r="Y495" s="42"/>
    </row>
    <row r="496" spans="1:25" x14ac:dyDescent="0.25">
      <c r="A496" s="28" t="s">
        <v>35</v>
      </c>
      <c r="B496" s="29">
        <v>35843</v>
      </c>
      <c r="C496" s="62"/>
      <c r="D496" s="63">
        <v>3.06</v>
      </c>
      <c r="E496" s="32">
        <f t="shared" si="47"/>
        <v>94.779711720000009</v>
      </c>
      <c r="F496" s="60">
        <v>40.67</v>
      </c>
      <c r="G496" s="34">
        <f t="shared" si="48"/>
        <v>569.65248900000006</v>
      </c>
      <c r="H496" s="64">
        <v>0.22</v>
      </c>
      <c r="I496" s="36">
        <f t="shared" si="49"/>
        <v>3.081474</v>
      </c>
      <c r="J496" s="60">
        <v>83.44</v>
      </c>
      <c r="K496" s="34">
        <f t="shared" si="52"/>
        <v>2343.4541199999999</v>
      </c>
      <c r="L496" s="63">
        <v>3.22</v>
      </c>
      <c r="M496" s="32">
        <f t="shared" si="50"/>
        <v>99.735513640000008</v>
      </c>
      <c r="N496" s="33">
        <v>44.273785714285715</v>
      </c>
      <c r="O496" s="34">
        <f t="shared" si="51"/>
        <v>620.12963436428572</v>
      </c>
      <c r="P496" s="38">
        <v>0.61799999999999999</v>
      </c>
      <c r="Q496" s="38">
        <v>0.43</v>
      </c>
      <c r="R496" s="44"/>
      <c r="S496" s="38">
        <v>2.278</v>
      </c>
      <c r="T496" s="40">
        <v>34.359000000000002</v>
      </c>
      <c r="U496" s="41">
        <v>8.1999999999999993</v>
      </c>
      <c r="V496" s="37">
        <v>7.7510000000000003</v>
      </c>
      <c r="W496" s="37">
        <v>1.2</v>
      </c>
      <c r="X496" s="42"/>
      <c r="Y496" s="42"/>
    </row>
    <row r="497" spans="1:25" x14ac:dyDescent="0.25">
      <c r="A497" s="28" t="s">
        <v>35</v>
      </c>
      <c r="B497" s="29">
        <v>35849</v>
      </c>
      <c r="C497" s="62"/>
      <c r="D497" s="63">
        <v>3.21</v>
      </c>
      <c r="E497" s="32">
        <f t="shared" si="47"/>
        <v>99.425776020000001</v>
      </c>
      <c r="F497" s="60">
        <v>41.11</v>
      </c>
      <c r="G497" s="34">
        <f t="shared" si="48"/>
        <v>575.81543699999997</v>
      </c>
      <c r="H497" s="64">
        <v>0.21</v>
      </c>
      <c r="I497" s="36">
        <f t="shared" si="49"/>
        <v>2.9414069999999999</v>
      </c>
      <c r="J497" s="60">
        <v>89.43</v>
      </c>
      <c r="K497" s="34">
        <f t="shared" si="52"/>
        <v>2511.6862650000003</v>
      </c>
      <c r="L497" s="63">
        <v>3.31</v>
      </c>
      <c r="M497" s="32">
        <f t="shared" si="50"/>
        <v>102.52315222</v>
      </c>
      <c r="N497" s="33">
        <v>44.340142857142851</v>
      </c>
      <c r="O497" s="34">
        <f t="shared" si="51"/>
        <v>621.05907895714279</v>
      </c>
      <c r="P497" s="38">
        <v>0.57099999999999995</v>
      </c>
      <c r="Q497" s="38">
        <v>0.2</v>
      </c>
      <c r="R497" s="44"/>
      <c r="S497" s="38">
        <v>2.278</v>
      </c>
      <c r="T497" s="40">
        <v>34.387999999999998</v>
      </c>
      <c r="U497" s="41">
        <v>8.1999999999999993</v>
      </c>
      <c r="V497" s="37">
        <v>7.7489999999999997</v>
      </c>
      <c r="W497" s="37">
        <v>1.21</v>
      </c>
      <c r="X497" s="42"/>
      <c r="Y497" s="42"/>
    </row>
    <row r="498" spans="1:25" x14ac:dyDescent="0.25">
      <c r="A498" s="28" t="s">
        <v>35</v>
      </c>
      <c r="B498" s="29">
        <v>35859</v>
      </c>
      <c r="C498" s="62"/>
      <c r="D498" s="63">
        <v>3.19</v>
      </c>
      <c r="E498" s="32">
        <f t="shared" si="47"/>
        <v>98.806300780000001</v>
      </c>
      <c r="F498" s="60">
        <v>41.67</v>
      </c>
      <c r="G498" s="34">
        <f t="shared" si="48"/>
        <v>583.65918900000008</v>
      </c>
      <c r="H498" s="64">
        <v>0.12</v>
      </c>
      <c r="I498" s="36">
        <f t="shared" si="49"/>
        <v>1.680804</v>
      </c>
      <c r="J498" s="60">
        <v>85.5</v>
      </c>
      <c r="K498" s="34">
        <f t="shared" si="52"/>
        <v>2401.31025</v>
      </c>
      <c r="L498" s="63">
        <v>3.29</v>
      </c>
      <c r="M498" s="32">
        <f t="shared" si="50"/>
        <v>101.90367698</v>
      </c>
      <c r="N498" s="33">
        <v>45.161571428571428</v>
      </c>
      <c r="O498" s="34">
        <f t="shared" si="51"/>
        <v>632.56458252857146</v>
      </c>
      <c r="P498" s="38">
        <v>0.621</v>
      </c>
      <c r="Q498" s="38">
        <v>0.1</v>
      </c>
      <c r="R498" s="44"/>
      <c r="S498" s="38">
        <v>2.278</v>
      </c>
      <c r="T498" s="40">
        <v>34.377000000000002</v>
      </c>
      <c r="U498" s="41">
        <v>8.3000000000000007</v>
      </c>
      <c r="V498" s="37">
        <v>7.5430000000000001</v>
      </c>
      <c r="W498" s="37">
        <v>1.1399999999999999</v>
      </c>
      <c r="X498" s="42"/>
      <c r="Y498" s="42"/>
    </row>
    <row r="499" spans="1:25" x14ac:dyDescent="0.25">
      <c r="A499" s="28" t="s">
        <v>35</v>
      </c>
      <c r="B499" s="29">
        <v>35866</v>
      </c>
      <c r="C499" s="62"/>
      <c r="D499" s="63">
        <v>3.25</v>
      </c>
      <c r="E499" s="32">
        <f t="shared" si="47"/>
        <v>100.6647265</v>
      </c>
      <c r="F499" s="60">
        <v>40.85</v>
      </c>
      <c r="G499" s="34">
        <f t="shared" si="48"/>
        <v>572.17369500000007</v>
      </c>
      <c r="H499" s="64">
        <v>0.16</v>
      </c>
      <c r="I499" s="36">
        <f t="shared" si="49"/>
        <v>2.241072</v>
      </c>
      <c r="J499" s="60">
        <v>84.19</v>
      </c>
      <c r="K499" s="34">
        <f t="shared" si="52"/>
        <v>2364.5182449999998</v>
      </c>
      <c r="L499" s="63">
        <v>3.42</v>
      </c>
      <c r="M499" s="32">
        <f t="shared" si="50"/>
        <v>105.93026604000001</v>
      </c>
      <c r="N499" s="33">
        <v>44.460785714285713</v>
      </c>
      <c r="O499" s="34">
        <f t="shared" si="51"/>
        <v>622.74888726428571</v>
      </c>
      <c r="P499" s="38">
        <v>0.60199999999999998</v>
      </c>
      <c r="Q499" s="38">
        <v>0.22</v>
      </c>
      <c r="R499" s="44"/>
      <c r="S499" s="38">
        <v>2.274</v>
      </c>
      <c r="T499" s="40">
        <v>34.383000000000003</v>
      </c>
      <c r="U499" s="41">
        <v>8.4</v>
      </c>
      <c r="V499" s="37">
        <v>7.5309999999999997</v>
      </c>
      <c r="W499" s="37">
        <v>1.18</v>
      </c>
      <c r="X499" s="42"/>
      <c r="Y499" s="42"/>
    </row>
    <row r="500" spans="1:25" x14ac:dyDescent="0.25">
      <c r="A500" s="28" t="s">
        <v>35</v>
      </c>
      <c r="B500" s="29">
        <v>35873</v>
      </c>
      <c r="C500" s="62"/>
      <c r="D500" s="63">
        <v>3.12</v>
      </c>
      <c r="E500" s="32">
        <f t="shared" si="47"/>
        <v>96.638137440000008</v>
      </c>
      <c r="F500" s="60">
        <v>40.729999999999997</v>
      </c>
      <c r="G500" s="34">
        <f t="shared" si="48"/>
        <v>570.49289099999999</v>
      </c>
      <c r="H500" s="64">
        <v>0.22</v>
      </c>
      <c r="I500" s="36">
        <f t="shared" si="49"/>
        <v>3.081474</v>
      </c>
      <c r="J500" s="60">
        <v>85.37</v>
      </c>
      <c r="K500" s="34">
        <f t="shared" si="52"/>
        <v>2397.6591349999999</v>
      </c>
      <c r="L500" s="63">
        <v>3.23</v>
      </c>
      <c r="M500" s="32">
        <f t="shared" si="50"/>
        <v>100.04525126</v>
      </c>
      <c r="N500" s="33">
        <v>44.415142857142861</v>
      </c>
      <c r="O500" s="34">
        <f t="shared" si="51"/>
        <v>622.10958145714289</v>
      </c>
      <c r="P500" s="38">
        <v>0.54600000000000004</v>
      </c>
      <c r="Q500" s="38">
        <v>0.15</v>
      </c>
      <c r="R500" s="44"/>
      <c r="S500" s="38">
        <v>2.262</v>
      </c>
      <c r="T500" s="40">
        <v>34.377000000000002</v>
      </c>
      <c r="U500" s="41">
        <v>8.6</v>
      </c>
      <c r="V500" s="37">
        <v>7.5140000000000002</v>
      </c>
      <c r="W500" s="37">
        <v>1.1599999999999999</v>
      </c>
      <c r="X500" s="42"/>
      <c r="Y500" s="42"/>
    </row>
    <row r="501" spans="1:25" x14ac:dyDescent="0.25">
      <c r="A501" s="28" t="s">
        <v>35</v>
      </c>
      <c r="B501" s="29">
        <v>35879</v>
      </c>
      <c r="C501" s="62"/>
      <c r="D501" s="63">
        <v>3.45</v>
      </c>
      <c r="E501" s="32">
        <f t="shared" si="47"/>
        <v>106.85947890000001</v>
      </c>
      <c r="F501" s="60">
        <v>41.86</v>
      </c>
      <c r="G501" s="34">
        <f t="shared" si="48"/>
        <v>586.32046200000002</v>
      </c>
      <c r="H501" s="64">
        <v>0.3</v>
      </c>
      <c r="I501" s="36">
        <f t="shared" si="49"/>
        <v>4.2020099999999996</v>
      </c>
      <c r="J501" s="60">
        <v>91.2</v>
      </c>
      <c r="K501" s="34">
        <f t="shared" si="52"/>
        <v>2561.3976000000002</v>
      </c>
      <c r="L501" s="63">
        <v>3.63</v>
      </c>
      <c r="M501" s="32">
        <f t="shared" si="50"/>
        <v>112.43475606</v>
      </c>
      <c r="N501" s="33">
        <v>44.399642857142858</v>
      </c>
      <c r="O501" s="34">
        <f t="shared" si="51"/>
        <v>621.89247760714284</v>
      </c>
      <c r="P501" s="38">
        <v>0.54600000000000004</v>
      </c>
      <c r="Q501" s="38">
        <v>0.15</v>
      </c>
      <c r="R501" s="44"/>
      <c r="S501" s="38">
        <v>2.2679999999999998</v>
      </c>
      <c r="T501" s="40">
        <v>34.408000000000001</v>
      </c>
      <c r="U501" s="41">
        <v>8.5</v>
      </c>
      <c r="V501" s="37">
        <v>7.5279999999999996</v>
      </c>
      <c r="W501" s="37">
        <v>1.21</v>
      </c>
      <c r="X501" s="42"/>
      <c r="Y501" s="42"/>
    </row>
    <row r="502" spans="1:25" x14ac:dyDescent="0.25">
      <c r="A502" s="28" t="s">
        <v>35</v>
      </c>
      <c r="B502" s="29">
        <v>35887</v>
      </c>
      <c r="C502" s="62"/>
      <c r="D502" s="63">
        <v>3.28</v>
      </c>
      <c r="E502" s="32">
        <f t="shared" si="47"/>
        <v>101.59393935999999</v>
      </c>
      <c r="F502" s="60">
        <v>41.69</v>
      </c>
      <c r="G502" s="34">
        <f t="shared" si="48"/>
        <v>583.93932299999994</v>
      </c>
      <c r="H502" s="64">
        <v>0.27</v>
      </c>
      <c r="I502" s="36">
        <f t="shared" si="49"/>
        <v>3.7818090000000004</v>
      </c>
      <c r="J502" s="60">
        <v>88.66</v>
      </c>
      <c r="K502" s="34">
        <f t="shared" si="52"/>
        <v>2490.06043</v>
      </c>
      <c r="L502" s="63">
        <v>3.42</v>
      </c>
      <c r="M502" s="32">
        <f t="shared" si="50"/>
        <v>105.93026604000001</v>
      </c>
      <c r="N502" s="33">
        <v>44.072499999999998</v>
      </c>
      <c r="O502" s="34">
        <f t="shared" si="51"/>
        <v>617.31028574999993</v>
      </c>
      <c r="P502" s="38">
        <v>0.56699999999999995</v>
      </c>
      <c r="Q502" s="38">
        <v>0.55000000000000004</v>
      </c>
      <c r="R502" s="44"/>
      <c r="S502" s="38">
        <v>2.3420000000000001</v>
      </c>
      <c r="T502" s="40">
        <v>34.386000000000003</v>
      </c>
      <c r="U502" s="41">
        <v>9.1999999999999993</v>
      </c>
      <c r="V502" s="37">
        <v>7.5259999999999998</v>
      </c>
      <c r="W502" s="37">
        <v>1.1299999999999999</v>
      </c>
      <c r="X502" s="42"/>
      <c r="Y502" s="42"/>
    </row>
    <row r="503" spans="1:25" x14ac:dyDescent="0.25">
      <c r="A503" s="28" t="s">
        <v>35</v>
      </c>
      <c r="B503" s="29">
        <v>35894</v>
      </c>
      <c r="C503" s="62"/>
      <c r="D503" s="63">
        <v>3.26</v>
      </c>
      <c r="E503" s="32">
        <f t="shared" si="47"/>
        <v>100.97446411999999</v>
      </c>
      <c r="F503" s="60">
        <v>41.46</v>
      </c>
      <c r="G503" s="34">
        <f t="shared" si="48"/>
        <v>580.71778200000006</v>
      </c>
      <c r="H503" s="64">
        <v>0.17</v>
      </c>
      <c r="I503" s="36">
        <f t="shared" si="49"/>
        <v>2.3811390000000001</v>
      </c>
      <c r="J503" s="60">
        <v>83.3</v>
      </c>
      <c r="K503" s="34">
        <f t="shared" si="52"/>
        <v>2339.5221499999998</v>
      </c>
      <c r="L503" s="63">
        <v>3.36</v>
      </c>
      <c r="M503" s="32">
        <f t="shared" si="50"/>
        <v>104.07184031999999</v>
      </c>
      <c r="N503" s="33">
        <v>43.64</v>
      </c>
      <c r="O503" s="34">
        <f t="shared" si="51"/>
        <v>611.252388</v>
      </c>
      <c r="P503" s="38">
        <v>0.57199999999999995</v>
      </c>
      <c r="Q503" s="38">
        <v>0.5</v>
      </c>
      <c r="R503" s="44"/>
      <c r="S503" s="38">
        <v>2.3380000000000001</v>
      </c>
      <c r="T503" s="40">
        <v>34.365000000000002</v>
      </c>
      <c r="U503" s="41">
        <v>8.1</v>
      </c>
      <c r="V503" s="37">
        <v>7.5570000000000004</v>
      </c>
      <c r="W503" s="37">
        <v>1.07</v>
      </c>
      <c r="X503" s="42"/>
      <c r="Y503" s="42"/>
    </row>
    <row r="504" spans="1:25" x14ac:dyDescent="0.25">
      <c r="A504" s="28" t="s">
        <v>35</v>
      </c>
      <c r="B504" s="29">
        <v>35901</v>
      </c>
      <c r="C504" s="62"/>
      <c r="D504" s="63">
        <v>3.25</v>
      </c>
      <c r="E504" s="32">
        <f t="shared" si="47"/>
        <v>100.6647265</v>
      </c>
      <c r="F504" s="60">
        <v>41.98</v>
      </c>
      <c r="G504" s="34">
        <f t="shared" si="48"/>
        <v>588.00126599999999</v>
      </c>
      <c r="H504" s="64">
        <v>0.09</v>
      </c>
      <c r="I504" s="36">
        <f t="shared" si="49"/>
        <v>1.2606029999999999</v>
      </c>
      <c r="J504" s="60">
        <v>91.26</v>
      </c>
      <c r="K504" s="34">
        <f t="shared" si="52"/>
        <v>2563.0827300000001</v>
      </c>
      <c r="L504" s="63">
        <v>3.43</v>
      </c>
      <c r="M504" s="32">
        <f t="shared" si="50"/>
        <v>106.24000366000001</v>
      </c>
      <c r="N504" s="33">
        <v>44.318071428571429</v>
      </c>
      <c r="O504" s="34">
        <f t="shared" si="51"/>
        <v>620.74993107857142</v>
      </c>
      <c r="P504" s="38">
        <v>0.63</v>
      </c>
      <c r="Q504" s="38">
        <v>0.23</v>
      </c>
      <c r="R504" s="44"/>
      <c r="S504" s="38">
        <v>2.3439999999999999</v>
      </c>
      <c r="T504" s="40">
        <v>34.417999999999999</v>
      </c>
      <c r="U504" s="41">
        <v>7.2</v>
      </c>
      <c r="V504" s="37">
        <v>7.55</v>
      </c>
      <c r="W504" s="37">
        <v>1.0900000000000001</v>
      </c>
      <c r="X504" s="42"/>
      <c r="Y504" s="42"/>
    </row>
    <row r="505" spans="1:25" x14ac:dyDescent="0.25">
      <c r="A505" s="28" t="s">
        <v>35</v>
      </c>
      <c r="B505" s="29">
        <v>35905</v>
      </c>
      <c r="C505" s="62"/>
      <c r="D505" s="63">
        <v>3.3</v>
      </c>
      <c r="E505" s="32">
        <f t="shared" si="47"/>
        <v>102.21341459999999</v>
      </c>
      <c r="F505" s="60">
        <v>38.75</v>
      </c>
      <c r="G505" s="34">
        <f t="shared" si="48"/>
        <v>542.75962500000003</v>
      </c>
      <c r="H505" s="64">
        <v>0.14000000000000001</v>
      </c>
      <c r="I505" s="36">
        <f t="shared" si="49"/>
        <v>1.9609380000000003</v>
      </c>
      <c r="J505" s="60">
        <v>87.02</v>
      </c>
      <c r="K505" s="34">
        <f t="shared" si="52"/>
        <v>2444.0002099999997</v>
      </c>
      <c r="L505" s="63">
        <v>3.37</v>
      </c>
      <c r="M505" s="32">
        <f t="shared" si="50"/>
        <v>104.38157794</v>
      </c>
      <c r="N505" s="33">
        <v>43.413785714285716</v>
      </c>
      <c r="O505" s="34">
        <f t="shared" si="51"/>
        <v>608.08387236428575</v>
      </c>
      <c r="P505" s="38">
        <v>0.626</v>
      </c>
      <c r="Q505" s="38">
        <v>0.22</v>
      </c>
      <c r="R505" s="44"/>
      <c r="S505" s="38">
        <v>2.3330000000000002</v>
      </c>
      <c r="T505" s="40">
        <v>34.371000000000002</v>
      </c>
      <c r="U505" s="41">
        <v>7.9</v>
      </c>
      <c r="V505" s="37">
        <v>7.5430000000000001</v>
      </c>
      <c r="W505" s="37">
        <v>1.1000000000000001</v>
      </c>
      <c r="X505" s="42"/>
      <c r="Y505" s="42"/>
    </row>
    <row r="506" spans="1:25" x14ac:dyDescent="0.25">
      <c r="A506" s="28" t="s">
        <v>35</v>
      </c>
      <c r="B506" s="29">
        <v>35915</v>
      </c>
      <c r="C506" s="62"/>
      <c r="D506" s="63">
        <v>3.26</v>
      </c>
      <c r="E506" s="32">
        <f t="shared" si="47"/>
        <v>100.97446411999999</v>
      </c>
      <c r="F506" s="60">
        <v>41.91</v>
      </c>
      <c r="G506" s="34">
        <f t="shared" si="48"/>
        <v>587.02079700000002</v>
      </c>
      <c r="H506" s="64">
        <v>0.21</v>
      </c>
      <c r="I506" s="36">
        <f t="shared" si="49"/>
        <v>2.9414069999999999</v>
      </c>
      <c r="J506" s="60">
        <v>94.27</v>
      </c>
      <c r="K506" s="34">
        <f t="shared" si="52"/>
        <v>2647.620085</v>
      </c>
      <c r="L506" s="63">
        <v>3.46</v>
      </c>
      <c r="M506" s="32">
        <f t="shared" si="50"/>
        <v>107.16921652000001</v>
      </c>
      <c r="N506" s="33">
        <v>43.67257142857143</v>
      </c>
      <c r="O506" s="34">
        <f t="shared" si="51"/>
        <v>611.70860622857151</v>
      </c>
      <c r="P506" s="38">
        <v>0.56100000000000005</v>
      </c>
      <c r="Q506" s="38">
        <v>0.7</v>
      </c>
      <c r="R506" s="44"/>
      <c r="S506" s="38">
        <v>2.3359999999999999</v>
      </c>
      <c r="T506" s="40">
        <v>34.372999999999998</v>
      </c>
      <c r="U506" s="41">
        <v>7.1</v>
      </c>
      <c r="V506" s="37">
        <v>7.5490000000000004</v>
      </c>
      <c r="W506" s="37">
        <v>1.1200000000000001</v>
      </c>
      <c r="X506" s="42"/>
      <c r="Y506" s="42"/>
    </row>
    <row r="507" spans="1:25" x14ac:dyDescent="0.25">
      <c r="A507" s="28" t="s">
        <v>35</v>
      </c>
      <c r="B507" s="29">
        <v>35922</v>
      </c>
      <c r="C507" s="62"/>
      <c r="D507" s="63">
        <v>3.27</v>
      </c>
      <c r="E507" s="32">
        <f t="shared" si="47"/>
        <v>101.28420174</v>
      </c>
      <c r="F507" s="60">
        <v>41.04</v>
      </c>
      <c r="G507" s="34">
        <f t="shared" si="48"/>
        <v>574.834968</v>
      </c>
      <c r="H507" s="64">
        <v>0.16</v>
      </c>
      <c r="I507" s="36">
        <f t="shared" si="49"/>
        <v>2.241072</v>
      </c>
      <c r="J507" s="60">
        <v>88.17</v>
      </c>
      <c r="K507" s="34">
        <f t="shared" si="52"/>
        <v>2476.2985349999999</v>
      </c>
      <c r="L507" s="63">
        <v>3.41</v>
      </c>
      <c r="M507" s="32">
        <f t="shared" si="50"/>
        <v>105.62052842000001</v>
      </c>
      <c r="N507" s="33">
        <v>43.224714285714285</v>
      </c>
      <c r="O507" s="34">
        <f t="shared" si="51"/>
        <v>605.43560558571426</v>
      </c>
      <c r="P507" s="38">
        <v>0.56000000000000005</v>
      </c>
      <c r="Q507" s="38">
        <v>0.27</v>
      </c>
      <c r="R507" s="44"/>
      <c r="S507" s="38">
        <v>2.3380000000000001</v>
      </c>
      <c r="T507" s="40">
        <v>34.377000000000002</v>
      </c>
      <c r="U507" s="41">
        <v>7.1</v>
      </c>
      <c r="V507" s="37">
        <v>7.5339999999999998</v>
      </c>
      <c r="W507" s="37">
        <v>1.07</v>
      </c>
      <c r="X507" s="42"/>
      <c r="Y507" s="42"/>
    </row>
    <row r="508" spans="1:25" x14ac:dyDescent="0.25">
      <c r="A508" s="28" t="s">
        <v>35</v>
      </c>
      <c r="B508" s="29">
        <v>35930</v>
      </c>
      <c r="C508" s="62"/>
      <c r="D508" s="63">
        <v>3.21</v>
      </c>
      <c r="E508" s="32">
        <f t="shared" si="47"/>
        <v>99.425776020000001</v>
      </c>
      <c r="F508" s="60">
        <v>41.34</v>
      </c>
      <c r="G508" s="34">
        <f t="shared" si="48"/>
        <v>579.03697800000009</v>
      </c>
      <c r="H508" s="64">
        <v>0.19</v>
      </c>
      <c r="I508" s="36">
        <f t="shared" si="49"/>
        <v>2.661273</v>
      </c>
      <c r="J508" s="60">
        <v>85.69</v>
      </c>
      <c r="K508" s="34">
        <f t="shared" si="52"/>
        <v>2406.646495</v>
      </c>
      <c r="L508" s="63">
        <v>3.36</v>
      </c>
      <c r="M508" s="32">
        <f t="shared" si="50"/>
        <v>104.07184031999999</v>
      </c>
      <c r="N508" s="33">
        <v>42.440642857142855</v>
      </c>
      <c r="O508" s="34">
        <f t="shared" si="51"/>
        <v>594.45335230714284</v>
      </c>
      <c r="P508" s="38">
        <v>0.55200000000000005</v>
      </c>
      <c r="Q508" s="38">
        <v>0.63</v>
      </c>
      <c r="R508" s="44"/>
      <c r="S508" s="38">
        <v>2.3330000000000002</v>
      </c>
      <c r="T508" s="40">
        <v>34.344999999999999</v>
      </c>
      <c r="U508" s="41">
        <v>8.3000000000000007</v>
      </c>
      <c r="V508" s="37">
        <v>7.5529999999999999</v>
      </c>
      <c r="W508" s="37">
        <v>1.1100000000000001</v>
      </c>
      <c r="X508" s="42"/>
      <c r="Y508" s="42"/>
    </row>
    <row r="509" spans="1:25" x14ac:dyDescent="0.25">
      <c r="A509" s="28" t="s">
        <v>35</v>
      </c>
      <c r="B509" s="29">
        <v>35936</v>
      </c>
      <c r="C509" s="62"/>
      <c r="D509" s="63">
        <v>3.18</v>
      </c>
      <c r="E509" s="32">
        <f t="shared" si="47"/>
        <v>98.496563160000008</v>
      </c>
      <c r="F509" s="60">
        <v>41.62</v>
      </c>
      <c r="G509" s="34">
        <f t="shared" si="48"/>
        <v>582.95885399999997</v>
      </c>
      <c r="H509" s="64">
        <v>0.1</v>
      </c>
      <c r="I509" s="36">
        <f t="shared" si="49"/>
        <v>1.4006700000000001</v>
      </c>
      <c r="J509" s="60">
        <v>80.8</v>
      </c>
      <c r="K509" s="34">
        <f t="shared" si="52"/>
        <v>2269.3083999999999</v>
      </c>
      <c r="L509" s="63">
        <v>3.35</v>
      </c>
      <c r="M509" s="32">
        <f t="shared" si="50"/>
        <v>103.7621027</v>
      </c>
      <c r="N509" s="33">
        <v>43.657142857142858</v>
      </c>
      <c r="O509" s="34">
        <f t="shared" si="51"/>
        <v>611.49250285714288</v>
      </c>
      <c r="P509" s="38">
        <v>0.59699999999999998</v>
      </c>
      <c r="Q509" s="38">
        <v>0.28000000000000003</v>
      </c>
      <c r="R509" s="44"/>
      <c r="S509" s="38">
        <v>2.331</v>
      </c>
      <c r="T509" s="40">
        <v>34.369999999999997</v>
      </c>
      <c r="U509" s="41">
        <v>7.7</v>
      </c>
      <c r="V509" s="37">
        <v>7.5460000000000003</v>
      </c>
      <c r="W509" s="37">
        <v>1.1100000000000001</v>
      </c>
      <c r="X509" s="42"/>
      <c r="Y509" s="42"/>
    </row>
    <row r="510" spans="1:25" x14ac:dyDescent="0.25">
      <c r="A510" s="28" t="s">
        <v>35</v>
      </c>
      <c r="B510" s="29">
        <v>35943</v>
      </c>
      <c r="C510" s="62"/>
      <c r="D510" s="63">
        <v>3.24</v>
      </c>
      <c r="E510" s="32">
        <f t="shared" si="47"/>
        <v>100.35498888000001</v>
      </c>
      <c r="F510" s="60">
        <v>41.39</v>
      </c>
      <c r="G510" s="34">
        <f t="shared" si="48"/>
        <v>579.73731299999997</v>
      </c>
      <c r="H510" s="64">
        <v>0.04</v>
      </c>
      <c r="I510" s="36">
        <f t="shared" si="49"/>
        <v>0.56026799999999999</v>
      </c>
      <c r="J510" s="60">
        <v>86.38</v>
      </c>
      <c r="K510" s="34">
        <f t="shared" si="52"/>
        <v>2426.02549</v>
      </c>
      <c r="L510" s="63">
        <v>3.3</v>
      </c>
      <c r="M510" s="32">
        <f t="shared" si="50"/>
        <v>102.21341459999999</v>
      </c>
      <c r="N510" s="33">
        <v>44.238714285714288</v>
      </c>
      <c r="O510" s="34">
        <f t="shared" si="51"/>
        <v>619.63839938571437</v>
      </c>
      <c r="P510" s="38">
        <v>0.58599999999999997</v>
      </c>
      <c r="Q510" s="38">
        <v>0.2</v>
      </c>
      <c r="R510" s="44"/>
      <c r="S510" s="38">
        <v>2.3359999999999999</v>
      </c>
      <c r="T510" s="40">
        <v>34.371000000000002</v>
      </c>
      <c r="U510" s="41">
        <v>8</v>
      </c>
      <c r="V510" s="37">
        <v>7.5549999999999997</v>
      </c>
      <c r="W510" s="37">
        <v>1.1200000000000001</v>
      </c>
      <c r="X510" s="42"/>
      <c r="Y510" s="42"/>
    </row>
    <row r="511" spans="1:25" x14ac:dyDescent="0.25">
      <c r="A511" s="28" t="s">
        <v>35</v>
      </c>
      <c r="B511" s="29">
        <v>35950</v>
      </c>
      <c r="C511" s="62"/>
      <c r="D511" s="63">
        <v>3.34</v>
      </c>
      <c r="E511" s="32">
        <f t="shared" si="47"/>
        <v>103.45236507999999</v>
      </c>
      <c r="F511" s="60">
        <v>41.44</v>
      </c>
      <c r="G511" s="34">
        <f t="shared" si="48"/>
        <v>580.43764799999997</v>
      </c>
      <c r="H511" s="64">
        <v>0.05</v>
      </c>
      <c r="I511" s="36">
        <f t="shared" si="49"/>
        <v>0.70033500000000004</v>
      </c>
      <c r="J511" s="60">
        <v>89.43</v>
      </c>
      <c r="K511" s="34">
        <f t="shared" si="52"/>
        <v>2511.6862650000003</v>
      </c>
      <c r="L511" s="63">
        <v>3.42</v>
      </c>
      <c r="M511" s="32">
        <f t="shared" si="50"/>
        <v>105.93026604000001</v>
      </c>
      <c r="N511" s="33">
        <v>45.84421428571428</v>
      </c>
      <c r="O511" s="34">
        <f t="shared" si="51"/>
        <v>642.12615623571423</v>
      </c>
      <c r="P511" s="38">
        <v>0.69699999999999995</v>
      </c>
      <c r="Q511" s="38">
        <v>0.15</v>
      </c>
      <c r="R511" s="44"/>
      <c r="S511" s="38">
        <v>2.3380000000000001</v>
      </c>
      <c r="T511" s="40">
        <v>34.395000000000003</v>
      </c>
      <c r="U511" s="41">
        <v>8.1</v>
      </c>
      <c r="V511" s="37">
        <v>7.5529999999999999</v>
      </c>
      <c r="W511" s="37">
        <v>1.1100000000000001</v>
      </c>
      <c r="X511" s="42"/>
      <c r="Y511" s="42"/>
    </row>
    <row r="512" spans="1:25" x14ac:dyDescent="0.25">
      <c r="A512" s="28" t="s">
        <v>35</v>
      </c>
      <c r="B512" s="29">
        <v>35955</v>
      </c>
      <c r="C512" s="62"/>
      <c r="D512" s="63">
        <v>3.22</v>
      </c>
      <c r="E512" s="32">
        <f t="shared" si="47"/>
        <v>99.735513640000008</v>
      </c>
      <c r="F512" s="60">
        <v>41.44</v>
      </c>
      <c r="G512" s="34">
        <f t="shared" si="48"/>
        <v>580.43764799999997</v>
      </c>
      <c r="H512" s="64">
        <v>0.1</v>
      </c>
      <c r="I512" s="36">
        <f t="shared" si="49"/>
        <v>1.4006700000000001</v>
      </c>
      <c r="J512" s="60">
        <v>88.93</v>
      </c>
      <c r="K512" s="34">
        <f t="shared" si="52"/>
        <v>2497.6435150000002</v>
      </c>
      <c r="L512" s="63">
        <v>3.34</v>
      </c>
      <c r="M512" s="32">
        <f t="shared" si="50"/>
        <v>103.45236507999999</v>
      </c>
      <c r="N512" s="33">
        <v>44.176571428571428</v>
      </c>
      <c r="O512" s="34">
        <f t="shared" si="51"/>
        <v>618.76798302857139</v>
      </c>
      <c r="P512" s="38">
        <v>0.56499999999999995</v>
      </c>
      <c r="Q512" s="38">
        <v>0.5</v>
      </c>
      <c r="R512" s="44"/>
      <c r="S512" s="38">
        <v>2.3380000000000001</v>
      </c>
      <c r="T512" s="40">
        <v>34.387</v>
      </c>
      <c r="U512" s="41">
        <v>8.6</v>
      </c>
      <c r="V512" s="37">
        <v>7.5449999999999999</v>
      </c>
      <c r="W512" s="37">
        <v>1.1299999999999999</v>
      </c>
      <c r="X512" s="42"/>
      <c r="Y512" s="42"/>
    </row>
    <row r="513" spans="1:25" x14ac:dyDescent="0.25">
      <c r="A513" s="28" t="s">
        <v>35</v>
      </c>
      <c r="B513" s="29">
        <v>35963</v>
      </c>
      <c r="C513" s="62"/>
      <c r="D513" s="63">
        <v>3.27</v>
      </c>
      <c r="E513" s="32">
        <f t="shared" si="47"/>
        <v>101.28420174</v>
      </c>
      <c r="F513" s="60">
        <v>41.72</v>
      </c>
      <c r="G513" s="34">
        <f t="shared" si="48"/>
        <v>584.35952399999996</v>
      </c>
      <c r="H513" s="64">
        <v>0.06</v>
      </c>
      <c r="I513" s="36">
        <f t="shared" si="49"/>
        <v>0.84040199999999998</v>
      </c>
      <c r="J513" s="60">
        <v>88.8</v>
      </c>
      <c r="K513" s="34">
        <f t="shared" si="52"/>
        <v>2493.9924000000001</v>
      </c>
      <c r="L513" s="63">
        <v>3.43</v>
      </c>
      <c r="M513" s="32">
        <f t="shared" si="50"/>
        <v>106.24000366000001</v>
      </c>
      <c r="N513" s="33">
        <v>44.91242857142857</v>
      </c>
      <c r="O513" s="34">
        <f t="shared" si="51"/>
        <v>629.07491327142861</v>
      </c>
      <c r="P513" s="38">
        <v>0.60799999999999998</v>
      </c>
      <c r="Q513" s="38">
        <v>0.48</v>
      </c>
      <c r="R513" s="44"/>
      <c r="S513" s="38">
        <v>2.3380000000000001</v>
      </c>
      <c r="T513" s="40">
        <v>34.4</v>
      </c>
      <c r="U513" s="41">
        <v>7.8</v>
      </c>
      <c r="V513" s="37">
        <v>7.5410000000000004</v>
      </c>
      <c r="W513" s="37">
        <v>1.1499999999999999</v>
      </c>
      <c r="X513" s="42"/>
      <c r="Y513" s="42"/>
    </row>
    <row r="514" spans="1:25" ht="15.75" thickBot="1" x14ac:dyDescent="0.3">
      <c r="A514" s="45" t="s">
        <v>35</v>
      </c>
      <c r="B514" s="46">
        <v>35969</v>
      </c>
      <c r="C514" s="65"/>
      <c r="D514" s="66">
        <v>3.24</v>
      </c>
      <c r="E514" s="49">
        <f t="shared" si="47"/>
        <v>100.35498888000001</v>
      </c>
      <c r="F514" s="61">
        <v>41.8</v>
      </c>
      <c r="G514" s="51">
        <f t="shared" si="48"/>
        <v>585.48005999999998</v>
      </c>
      <c r="H514" s="67">
        <v>0.2</v>
      </c>
      <c r="I514" s="53">
        <f t="shared" si="49"/>
        <v>2.8013400000000002</v>
      </c>
      <c r="J514" s="61">
        <v>88.87</v>
      </c>
      <c r="K514" s="51">
        <f t="shared" si="52"/>
        <v>2495.9583849999999</v>
      </c>
      <c r="L514" s="66">
        <v>3.36</v>
      </c>
      <c r="M514" s="49">
        <f t="shared" si="50"/>
        <v>104.07184031999999</v>
      </c>
      <c r="N514" s="50">
        <v>43.820571428571434</v>
      </c>
      <c r="O514" s="51">
        <f t="shared" si="51"/>
        <v>613.78159782857153</v>
      </c>
      <c r="P514" s="55">
        <v>0.60599999999999998</v>
      </c>
      <c r="Q514" s="55">
        <v>0.25</v>
      </c>
      <c r="R514" s="56"/>
      <c r="S514" s="55">
        <v>2.3359999999999999</v>
      </c>
      <c r="T514" s="57">
        <v>34.384</v>
      </c>
      <c r="U514" s="58">
        <v>8.1999999999999993</v>
      </c>
      <c r="V514" s="54">
        <v>7.5330000000000004</v>
      </c>
      <c r="W514" s="54">
        <v>1.1299999999999999</v>
      </c>
      <c r="X514" s="59"/>
      <c r="Y514" s="59"/>
    </row>
    <row r="515" spans="1:25" x14ac:dyDescent="0.25">
      <c r="A515" s="28" t="s">
        <v>35</v>
      </c>
      <c r="B515" s="29">
        <v>35977</v>
      </c>
      <c r="C515" s="62"/>
      <c r="D515" s="31">
        <v>3.27</v>
      </c>
      <c r="E515" s="32">
        <f t="shared" ref="E515:E578" si="53">D515*30.973762</f>
        <v>101.28420174</v>
      </c>
      <c r="F515" s="33">
        <v>41.9</v>
      </c>
      <c r="G515" s="34">
        <f t="shared" ref="G515:G578" si="54">F515*14.0067</f>
        <v>586.88072999999997</v>
      </c>
      <c r="H515" s="35">
        <v>0.02</v>
      </c>
      <c r="I515" s="36">
        <f t="shared" ref="I515:I578" si="55">H515*14.0067</f>
        <v>0.28013399999999999</v>
      </c>
      <c r="J515" s="33">
        <v>89.6</v>
      </c>
      <c r="K515" s="34">
        <f t="shared" si="52"/>
        <v>2516.4607999999998</v>
      </c>
      <c r="L515" s="31">
        <v>3.43</v>
      </c>
      <c r="M515" s="32">
        <f t="shared" ref="M515:M578" si="56">L515*30.973762</f>
        <v>106.24000366000001</v>
      </c>
      <c r="N515" s="33">
        <v>44.084357142857144</v>
      </c>
      <c r="O515" s="34">
        <f t="shared" ref="O515:O578" si="57">N515*14.0067</f>
        <v>617.4763651928572</v>
      </c>
      <c r="P515" s="37">
        <v>0.56999999999999995</v>
      </c>
      <c r="Q515" s="37">
        <v>7.0000000000000007E-2</v>
      </c>
      <c r="R515" s="39"/>
      <c r="S515" s="37">
        <v>2.423</v>
      </c>
      <c r="T515" s="40">
        <v>34.392000000000003</v>
      </c>
      <c r="U515" s="41">
        <v>8.1</v>
      </c>
      <c r="V515" s="37">
        <v>7.5419999999999998</v>
      </c>
      <c r="W515" s="37">
        <v>1.1100000000000001</v>
      </c>
      <c r="X515" s="42"/>
      <c r="Y515" s="42"/>
    </row>
    <row r="516" spans="1:25" x14ac:dyDescent="0.25">
      <c r="A516" s="28" t="s">
        <v>35</v>
      </c>
      <c r="B516" s="29">
        <v>35985</v>
      </c>
      <c r="C516" s="62"/>
      <c r="D516" s="31">
        <v>3.17</v>
      </c>
      <c r="E516" s="32">
        <f t="shared" si="53"/>
        <v>98.186825540000001</v>
      </c>
      <c r="F516" s="33">
        <v>41.4</v>
      </c>
      <c r="G516" s="34">
        <f t="shared" si="54"/>
        <v>579.87738000000002</v>
      </c>
      <c r="H516" s="35">
        <v>0.05</v>
      </c>
      <c r="I516" s="36">
        <f t="shared" si="55"/>
        <v>0.70033500000000004</v>
      </c>
      <c r="J516" s="33">
        <v>86.7</v>
      </c>
      <c r="K516" s="34">
        <f t="shared" si="52"/>
        <v>2435.0128500000001</v>
      </c>
      <c r="L516" s="31">
        <v>3.41</v>
      </c>
      <c r="M516" s="32">
        <f t="shared" si="56"/>
        <v>105.62052842000001</v>
      </c>
      <c r="N516" s="33">
        <v>44.024785714285713</v>
      </c>
      <c r="O516" s="34">
        <f t="shared" si="57"/>
        <v>616.64196606428573</v>
      </c>
      <c r="P516" s="37">
        <v>0.56499999999999995</v>
      </c>
      <c r="Q516" s="37">
        <v>0.52</v>
      </c>
      <c r="R516" s="39"/>
      <c r="S516" s="37">
        <v>2.9860000000000002</v>
      </c>
      <c r="T516" s="40">
        <v>34.372</v>
      </c>
      <c r="U516" s="41">
        <v>8</v>
      </c>
      <c r="V516" s="37">
        <v>7.5170000000000003</v>
      </c>
      <c r="W516" s="37">
        <v>1.06</v>
      </c>
      <c r="X516" s="42"/>
      <c r="Y516" s="42"/>
    </row>
    <row r="517" spans="1:25" x14ac:dyDescent="0.25">
      <c r="A517" s="28" t="s">
        <v>35</v>
      </c>
      <c r="B517" s="29">
        <v>35992</v>
      </c>
      <c r="C517" s="62"/>
      <c r="D517" s="31">
        <v>3.26</v>
      </c>
      <c r="E517" s="32">
        <f t="shared" si="53"/>
        <v>100.97446411999999</v>
      </c>
      <c r="F517" s="33">
        <v>41.6</v>
      </c>
      <c r="G517" s="34">
        <f t="shared" si="54"/>
        <v>582.67872</v>
      </c>
      <c r="H517" s="35">
        <v>0.21</v>
      </c>
      <c r="I517" s="36">
        <f t="shared" si="55"/>
        <v>2.9414069999999999</v>
      </c>
      <c r="J517" s="33">
        <v>87.5</v>
      </c>
      <c r="K517" s="34">
        <f t="shared" si="52"/>
        <v>2457.4812499999998</v>
      </c>
      <c r="L517" s="31">
        <v>3.37</v>
      </c>
      <c r="M517" s="32">
        <f t="shared" si="56"/>
        <v>104.38157794</v>
      </c>
      <c r="N517" s="33">
        <v>44.632714285714279</v>
      </c>
      <c r="O517" s="34">
        <f t="shared" si="57"/>
        <v>625.15703918571421</v>
      </c>
      <c r="P517" s="37">
        <v>0.61899999999999999</v>
      </c>
      <c r="Q517" s="37">
        <v>0.17</v>
      </c>
      <c r="R517" s="39"/>
      <c r="S517" s="37">
        <v>2.3759999999999999</v>
      </c>
      <c r="T517" s="40">
        <v>34.381</v>
      </c>
      <c r="U517" s="41">
        <v>8.1</v>
      </c>
      <c r="V517" s="37">
        <v>7.5350000000000001</v>
      </c>
      <c r="W517" s="37">
        <v>1.07</v>
      </c>
      <c r="X517" s="42"/>
      <c r="Y517" s="42"/>
    </row>
    <row r="518" spans="1:25" x14ac:dyDescent="0.25">
      <c r="A518" s="28" t="s">
        <v>35</v>
      </c>
      <c r="B518" s="29">
        <v>35999</v>
      </c>
      <c r="C518" s="62"/>
      <c r="D518" s="31">
        <v>3.21</v>
      </c>
      <c r="E518" s="32">
        <f t="shared" si="53"/>
        <v>99.425776020000001</v>
      </c>
      <c r="F518" s="33">
        <v>41.1</v>
      </c>
      <c r="G518" s="34">
        <f t="shared" si="54"/>
        <v>575.67537000000004</v>
      </c>
      <c r="H518" s="35">
        <v>0.25</v>
      </c>
      <c r="I518" s="36">
        <f t="shared" si="55"/>
        <v>3.5016750000000001</v>
      </c>
      <c r="J518" s="33">
        <v>84.8</v>
      </c>
      <c r="K518" s="34">
        <f t="shared" si="52"/>
        <v>2381.6504</v>
      </c>
      <c r="L518" s="31">
        <v>3.34</v>
      </c>
      <c r="M518" s="32">
        <f t="shared" si="56"/>
        <v>103.45236507999999</v>
      </c>
      <c r="N518" s="33">
        <v>44.308071428571431</v>
      </c>
      <c r="O518" s="34">
        <f t="shared" si="57"/>
        <v>620.60986407857149</v>
      </c>
      <c r="P518" s="37">
        <v>0.61599999999999999</v>
      </c>
      <c r="Q518" s="37">
        <v>0.8</v>
      </c>
      <c r="R518" s="39"/>
      <c r="S518" s="37">
        <v>2.395</v>
      </c>
      <c r="T518" s="40">
        <v>34.344000000000001</v>
      </c>
      <c r="U518" s="41">
        <v>8.1999999999999993</v>
      </c>
      <c r="V518" s="37">
        <v>7.5350000000000001</v>
      </c>
      <c r="W518" s="37">
        <v>1.1399999999999999</v>
      </c>
      <c r="X518" s="42"/>
      <c r="Y518" s="42"/>
    </row>
    <row r="519" spans="1:25" x14ac:dyDescent="0.25">
      <c r="A519" s="28" t="s">
        <v>35</v>
      </c>
      <c r="B519" s="29">
        <v>36005</v>
      </c>
      <c r="C519" s="62"/>
      <c r="D519" s="31">
        <v>3.28</v>
      </c>
      <c r="E519" s="32">
        <f t="shared" si="53"/>
        <v>101.59393935999999</v>
      </c>
      <c r="F519" s="33">
        <v>40.700000000000003</v>
      </c>
      <c r="G519" s="34">
        <f t="shared" si="54"/>
        <v>570.07269000000008</v>
      </c>
      <c r="H519" s="35">
        <v>0.16</v>
      </c>
      <c r="I519" s="36">
        <f t="shared" si="55"/>
        <v>2.241072</v>
      </c>
      <c r="J519" s="33">
        <v>85.6</v>
      </c>
      <c r="K519" s="34">
        <f t="shared" si="52"/>
        <v>2404.1187999999997</v>
      </c>
      <c r="L519" s="31">
        <v>3.46</v>
      </c>
      <c r="M519" s="32">
        <f t="shared" si="56"/>
        <v>107.16921652000001</v>
      </c>
      <c r="N519" s="33">
        <v>45.156928571428573</v>
      </c>
      <c r="O519" s="34">
        <f t="shared" si="57"/>
        <v>632.49955142142858</v>
      </c>
      <c r="P519" s="37">
        <v>0.70299999999999996</v>
      </c>
      <c r="Q519" s="37">
        <v>0.22</v>
      </c>
      <c r="R519" s="39"/>
      <c r="S519" s="37">
        <v>2.3530000000000002</v>
      </c>
      <c r="T519" s="40">
        <v>34.363</v>
      </c>
      <c r="U519" s="41">
        <v>8.1999999999999993</v>
      </c>
      <c r="V519" s="37">
        <v>7.5309999999999997</v>
      </c>
      <c r="W519" s="37">
        <v>1.1200000000000001</v>
      </c>
      <c r="X519" s="42"/>
      <c r="Y519" s="42"/>
    </row>
    <row r="520" spans="1:25" x14ac:dyDescent="0.25">
      <c r="A520" s="28" t="s">
        <v>35</v>
      </c>
      <c r="B520" s="29">
        <v>36011</v>
      </c>
      <c r="C520" s="62"/>
      <c r="D520" s="31">
        <v>3.29</v>
      </c>
      <c r="E520" s="32">
        <f t="shared" si="53"/>
        <v>101.90367698</v>
      </c>
      <c r="F520" s="33">
        <v>41.8</v>
      </c>
      <c r="G520" s="34">
        <f t="shared" si="54"/>
        <v>585.48005999999998</v>
      </c>
      <c r="H520" s="35">
        <v>0.04</v>
      </c>
      <c r="I520" s="36">
        <f t="shared" si="55"/>
        <v>0.56026799999999999</v>
      </c>
      <c r="J520" s="33">
        <v>92.5</v>
      </c>
      <c r="K520" s="34">
        <f t="shared" si="52"/>
        <v>2597.9087500000001</v>
      </c>
      <c r="L520" s="31">
        <v>3.41</v>
      </c>
      <c r="M520" s="32">
        <f t="shared" si="56"/>
        <v>105.62052842000001</v>
      </c>
      <c r="N520" s="33">
        <v>45.265000000000001</v>
      </c>
      <c r="O520" s="34">
        <f t="shared" si="57"/>
        <v>634.01327550000008</v>
      </c>
      <c r="P520" s="37">
        <v>0.68899999999999995</v>
      </c>
      <c r="Q520" s="37">
        <v>0.65</v>
      </c>
      <c r="R520" s="39"/>
      <c r="S520" s="37">
        <v>2.3809999999999998</v>
      </c>
      <c r="T520" s="40">
        <v>34.386000000000003</v>
      </c>
      <c r="U520" s="41">
        <v>7.3</v>
      </c>
      <c r="V520" s="37">
        <v>7.53</v>
      </c>
      <c r="W520" s="37">
        <v>1.1299999999999999</v>
      </c>
      <c r="X520" s="42"/>
      <c r="Y520" s="42"/>
    </row>
    <row r="521" spans="1:25" x14ac:dyDescent="0.25">
      <c r="A521" s="28" t="s">
        <v>35</v>
      </c>
      <c r="B521" s="29">
        <v>36020</v>
      </c>
      <c r="C521" s="62"/>
      <c r="D521" s="31">
        <v>3.18</v>
      </c>
      <c r="E521" s="32">
        <f t="shared" si="53"/>
        <v>98.496563160000008</v>
      </c>
      <c r="F521" s="33">
        <v>40.6</v>
      </c>
      <c r="G521" s="34">
        <f t="shared" si="54"/>
        <v>568.67202000000009</v>
      </c>
      <c r="H521" s="35">
        <v>0.06</v>
      </c>
      <c r="I521" s="36">
        <f t="shared" si="55"/>
        <v>0.84040199999999998</v>
      </c>
      <c r="J521" s="33">
        <v>84.6</v>
      </c>
      <c r="K521" s="34">
        <f t="shared" si="52"/>
        <v>2376.0332999999996</v>
      </c>
      <c r="L521" s="31">
        <v>3.32</v>
      </c>
      <c r="M521" s="32">
        <f t="shared" si="56"/>
        <v>102.83288983999999</v>
      </c>
      <c r="N521" s="33">
        <v>44.628571428571426</v>
      </c>
      <c r="O521" s="34">
        <f t="shared" si="57"/>
        <v>625.09901142857143</v>
      </c>
      <c r="P521" s="37">
        <v>0.69099999999999995</v>
      </c>
      <c r="Q521" s="37">
        <v>0.37</v>
      </c>
      <c r="R521" s="39"/>
      <c r="S521" s="37">
        <v>2.3780000000000001</v>
      </c>
      <c r="T521" s="40">
        <v>34.338000000000001</v>
      </c>
      <c r="U521" s="41">
        <v>7.7</v>
      </c>
      <c r="V521" s="37">
        <v>7.52</v>
      </c>
      <c r="W521" s="37">
        <v>1.1299999999999999</v>
      </c>
      <c r="X521" s="42"/>
      <c r="Y521" s="42"/>
    </row>
    <row r="522" spans="1:25" x14ac:dyDescent="0.25">
      <c r="A522" s="28" t="s">
        <v>35</v>
      </c>
      <c r="B522" s="29">
        <v>36026</v>
      </c>
      <c r="C522" s="62"/>
      <c r="D522" s="31">
        <v>3.13</v>
      </c>
      <c r="E522" s="32">
        <f t="shared" si="53"/>
        <v>96.947875060000001</v>
      </c>
      <c r="F522" s="33">
        <v>41.5</v>
      </c>
      <c r="G522" s="34">
        <f t="shared" si="54"/>
        <v>581.27805000000001</v>
      </c>
      <c r="H522" s="35">
        <v>7.0000000000000007E-2</v>
      </c>
      <c r="I522" s="36">
        <f t="shared" si="55"/>
        <v>0.98046900000000015</v>
      </c>
      <c r="J522" s="33">
        <v>85.8</v>
      </c>
      <c r="K522" s="34">
        <f t="shared" si="52"/>
        <v>2409.7358999999997</v>
      </c>
      <c r="L522" s="31">
        <v>3.3</v>
      </c>
      <c r="M522" s="32">
        <f t="shared" si="56"/>
        <v>102.21341459999999</v>
      </c>
      <c r="N522" s="33">
        <v>44.718571428571423</v>
      </c>
      <c r="O522" s="34">
        <f t="shared" si="57"/>
        <v>626.35961442857138</v>
      </c>
      <c r="P522" s="37">
        <v>0.69099999999999995</v>
      </c>
      <c r="Q522" s="37">
        <v>1.02</v>
      </c>
      <c r="R522" s="39"/>
      <c r="S522" s="37">
        <v>2.3610000000000002</v>
      </c>
      <c r="T522" s="40">
        <v>34.350999999999999</v>
      </c>
      <c r="U522" s="41">
        <v>10.1</v>
      </c>
      <c r="V522" s="37">
        <v>7.5110000000000001</v>
      </c>
      <c r="W522" s="37">
        <v>1.17</v>
      </c>
      <c r="X522" s="42"/>
      <c r="Y522" s="42"/>
    </row>
    <row r="523" spans="1:25" x14ac:dyDescent="0.25">
      <c r="A523" s="28" t="s">
        <v>35</v>
      </c>
      <c r="B523" s="29">
        <v>36033</v>
      </c>
      <c r="C523" s="62"/>
      <c r="D523" s="31">
        <v>3.24</v>
      </c>
      <c r="E523" s="32">
        <f t="shared" si="53"/>
        <v>100.35498888000001</v>
      </c>
      <c r="F523" s="33">
        <v>41.2</v>
      </c>
      <c r="G523" s="34">
        <f t="shared" si="54"/>
        <v>577.07604000000003</v>
      </c>
      <c r="H523" s="35">
        <v>7.0000000000000007E-2</v>
      </c>
      <c r="I523" s="36">
        <f t="shared" si="55"/>
        <v>0.98046900000000015</v>
      </c>
      <c r="J523" s="33">
        <v>86.4</v>
      </c>
      <c r="K523" s="34">
        <f t="shared" si="52"/>
        <v>2426.5871999999999</v>
      </c>
      <c r="L523" s="31">
        <v>3.38</v>
      </c>
      <c r="M523" s="32">
        <f t="shared" si="56"/>
        <v>104.69131555999999</v>
      </c>
      <c r="N523" s="33">
        <v>45.030357142857142</v>
      </c>
      <c r="O523" s="34">
        <f t="shared" si="57"/>
        <v>630.72670339285719</v>
      </c>
      <c r="P523" s="37">
        <v>0.66900000000000004</v>
      </c>
      <c r="Q523" s="37">
        <v>0.45</v>
      </c>
      <c r="R523" s="39"/>
      <c r="S523" s="37">
        <v>2.3380000000000001</v>
      </c>
      <c r="T523" s="40">
        <v>34.353999999999999</v>
      </c>
      <c r="U523" s="41">
        <v>8.1999999999999993</v>
      </c>
      <c r="V523" s="37">
        <v>7.516</v>
      </c>
      <c r="W523" s="37">
        <v>1.05</v>
      </c>
      <c r="X523" s="42"/>
      <c r="Y523" s="42"/>
    </row>
    <row r="524" spans="1:25" x14ac:dyDescent="0.25">
      <c r="A524" s="28" t="s">
        <v>35</v>
      </c>
      <c r="B524" s="29">
        <v>36041</v>
      </c>
      <c r="C524" s="62"/>
      <c r="D524" s="31">
        <v>3.33</v>
      </c>
      <c r="E524" s="32">
        <f t="shared" si="53"/>
        <v>103.14262746</v>
      </c>
      <c r="F524" s="33">
        <v>40.799999999999997</v>
      </c>
      <c r="G524" s="34">
        <f t="shared" si="54"/>
        <v>571.47335999999996</v>
      </c>
      <c r="H524" s="35">
        <v>0.04</v>
      </c>
      <c r="I524" s="36">
        <f t="shared" si="55"/>
        <v>0.56026799999999999</v>
      </c>
      <c r="J524" s="33">
        <v>84.7</v>
      </c>
      <c r="K524" s="34">
        <f t="shared" si="52"/>
        <v>2378.8418500000002</v>
      </c>
      <c r="L524" s="31">
        <v>3.5</v>
      </c>
      <c r="M524" s="32">
        <f t="shared" si="56"/>
        <v>108.40816700000001</v>
      </c>
      <c r="N524" s="33">
        <v>44.687714285714286</v>
      </c>
      <c r="O524" s="34">
        <f t="shared" si="57"/>
        <v>625.92740768571434</v>
      </c>
      <c r="P524" s="37">
        <v>0.69099999999999995</v>
      </c>
      <c r="Q524" s="37">
        <v>0.35</v>
      </c>
      <c r="R524" s="39"/>
      <c r="S524" s="37">
        <v>2.343</v>
      </c>
      <c r="T524" s="40">
        <v>34.356999999999999</v>
      </c>
      <c r="U524" s="41">
        <v>8.6999999999999993</v>
      </c>
      <c r="V524" s="37">
        <v>7.5179999999999998</v>
      </c>
      <c r="W524" s="37">
        <v>1.05</v>
      </c>
      <c r="X524" s="42"/>
      <c r="Y524" s="42"/>
    </row>
    <row r="525" spans="1:25" x14ac:dyDescent="0.25">
      <c r="A525" s="28" t="s">
        <v>35</v>
      </c>
      <c r="B525" s="29">
        <v>36048</v>
      </c>
      <c r="C525" s="62"/>
      <c r="D525" s="31">
        <v>3.24</v>
      </c>
      <c r="E525" s="32">
        <f t="shared" si="53"/>
        <v>100.35498888000001</v>
      </c>
      <c r="F525" s="33">
        <v>41.3</v>
      </c>
      <c r="G525" s="34">
        <f t="shared" si="54"/>
        <v>578.47671000000003</v>
      </c>
      <c r="H525" s="35">
        <v>0.04</v>
      </c>
      <c r="I525" s="36">
        <f t="shared" si="55"/>
        <v>0.56026799999999999</v>
      </c>
      <c r="J525" s="33">
        <v>82.6</v>
      </c>
      <c r="K525" s="34">
        <f t="shared" si="52"/>
        <v>2319.8622999999998</v>
      </c>
      <c r="L525" s="31">
        <v>3.42</v>
      </c>
      <c r="M525" s="32">
        <f t="shared" si="56"/>
        <v>105.93026604000001</v>
      </c>
      <c r="N525" s="33">
        <v>46.388142857142853</v>
      </c>
      <c r="O525" s="34">
        <f t="shared" si="57"/>
        <v>649.74480055714287</v>
      </c>
      <c r="P525" s="37">
        <v>0.77100000000000002</v>
      </c>
      <c r="Q525" s="37">
        <v>0.38</v>
      </c>
      <c r="R525" s="39"/>
      <c r="S525" s="37">
        <v>2.363</v>
      </c>
      <c r="T525" s="40">
        <v>34.338999999999999</v>
      </c>
      <c r="U525" s="41">
        <v>9.1999999999999993</v>
      </c>
      <c r="V525" s="37">
        <v>7.5119999999999996</v>
      </c>
      <c r="W525" s="37">
        <v>1.01</v>
      </c>
      <c r="X525" s="42"/>
      <c r="Y525" s="42"/>
    </row>
    <row r="526" spans="1:25" x14ac:dyDescent="0.25">
      <c r="A526" s="28" t="s">
        <v>35</v>
      </c>
      <c r="B526" s="29">
        <v>36055</v>
      </c>
      <c r="C526" s="62"/>
      <c r="D526" s="31">
        <v>3.24</v>
      </c>
      <c r="E526" s="32">
        <f t="shared" si="53"/>
        <v>100.35498888000001</v>
      </c>
      <c r="F526" s="33">
        <v>40.5</v>
      </c>
      <c r="G526" s="34">
        <f t="shared" si="54"/>
        <v>567.27134999999998</v>
      </c>
      <c r="H526" s="35">
        <v>7.0000000000000007E-2</v>
      </c>
      <c r="I526" s="36">
        <f t="shared" si="55"/>
        <v>0.98046900000000015</v>
      </c>
      <c r="J526" s="33">
        <v>85.6</v>
      </c>
      <c r="K526" s="34">
        <f t="shared" si="52"/>
        <v>2404.1187999999997</v>
      </c>
      <c r="L526" s="31">
        <v>3.49</v>
      </c>
      <c r="M526" s="32">
        <f t="shared" si="56"/>
        <v>108.09842938000001</v>
      </c>
      <c r="N526" s="33">
        <v>46.04457142857143</v>
      </c>
      <c r="O526" s="34">
        <f t="shared" si="57"/>
        <v>644.93249862857147</v>
      </c>
      <c r="P526" s="37">
        <v>0.81699999999999995</v>
      </c>
      <c r="Q526" s="37">
        <v>1.53</v>
      </c>
      <c r="R526" s="39"/>
      <c r="S526" s="37">
        <v>2.371</v>
      </c>
      <c r="T526" s="40">
        <v>34.363999999999997</v>
      </c>
      <c r="U526" s="41">
        <v>10.8</v>
      </c>
      <c r="V526" s="37">
        <v>7.5030000000000001</v>
      </c>
      <c r="W526" s="37">
        <v>1.01</v>
      </c>
      <c r="X526" s="42"/>
      <c r="Y526" s="42"/>
    </row>
    <row r="527" spans="1:25" x14ac:dyDescent="0.25">
      <c r="A527" s="28" t="s">
        <v>35</v>
      </c>
      <c r="B527" s="29">
        <v>36059</v>
      </c>
      <c r="C527" s="62"/>
      <c r="D527" s="31">
        <v>3.28</v>
      </c>
      <c r="E527" s="32">
        <f t="shared" si="53"/>
        <v>101.59393935999999</v>
      </c>
      <c r="F527" s="33">
        <v>40.799999999999997</v>
      </c>
      <c r="G527" s="34">
        <f t="shared" si="54"/>
        <v>571.47335999999996</v>
      </c>
      <c r="H527" s="35">
        <v>0.04</v>
      </c>
      <c r="I527" s="36">
        <f t="shared" si="55"/>
        <v>0.56026799999999999</v>
      </c>
      <c r="J527" s="33">
        <v>85.6</v>
      </c>
      <c r="K527" s="34">
        <f t="shared" si="52"/>
        <v>2404.1187999999997</v>
      </c>
      <c r="L527" s="31">
        <v>3.48</v>
      </c>
      <c r="M527" s="32">
        <f t="shared" si="56"/>
        <v>107.78869176000001</v>
      </c>
      <c r="N527" s="33">
        <v>45.512999999999998</v>
      </c>
      <c r="O527" s="34">
        <f t="shared" si="57"/>
        <v>637.48693709999998</v>
      </c>
      <c r="P527" s="37">
        <v>0.70799999999999996</v>
      </c>
      <c r="Q527" s="37">
        <v>1.07</v>
      </c>
      <c r="R527" s="39"/>
      <c r="S527" s="37">
        <v>2.3879999999999999</v>
      </c>
      <c r="T527" s="40">
        <v>34.378</v>
      </c>
      <c r="U527" s="41">
        <v>9.3000000000000007</v>
      </c>
      <c r="V527" s="37">
        <v>7.53</v>
      </c>
      <c r="W527" s="37">
        <v>1.04</v>
      </c>
      <c r="X527" s="42"/>
      <c r="Y527" s="42"/>
    </row>
    <row r="528" spans="1:25" x14ac:dyDescent="0.25">
      <c r="A528" s="28" t="s">
        <v>35</v>
      </c>
      <c r="B528" s="29">
        <v>36069</v>
      </c>
      <c r="C528" s="62"/>
      <c r="D528" s="31">
        <v>3.22</v>
      </c>
      <c r="E528" s="32">
        <f t="shared" si="53"/>
        <v>99.735513640000008</v>
      </c>
      <c r="F528" s="33">
        <v>41.48</v>
      </c>
      <c r="G528" s="34">
        <f t="shared" si="54"/>
        <v>580.99791599999992</v>
      </c>
      <c r="H528" s="35">
        <v>0.03</v>
      </c>
      <c r="I528" s="36">
        <f t="shared" si="55"/>
        <v>0.42020099999999999</v>
      </c>
      <c r="J528" s="33">
        <v>84.38</v>
      </c>
      <c r="K528" s="34">
        <f t="shared" si="52"/>
        <v>2369.8544899999997</v>
      </c>
      <c r="L528" s="31">
        <v>3.45</v>
      </c>
      <c r="M528" s="32">
        <f t="shared" si="56"/>
        <v>106.85947890000001</v>
      </c>
      <c r="N528" s="33">
        <v>45.927714285714288</v>
      </c>
      <c r="O528" s="34">
        <f t="shared" si="57"/>
        <v>643.2957156857143</v>
      </c>
      <c r="P528" s="37">
        <v>0.65</v>
      </c>
      <c r="Q528" s="37">
        <v>0.77500000000000135</v>
      </c>
      <c r="R528" s="39"/>
      <c r="S528" s="37">
        <v>2.387</v>
      </c>
      <c r="T528" s="40">
        <v>34.369999999999997</v>
      </c>
      <c r="U528" s="41">
        <v>9.6</v>
      </c>
      <c r="V528" s="37">
        <v>7.5270000000000001</v>
      </c>
      <c r="W528" s="37">
        <v>1.22</v>
      </c>
      <c r="X528" s="42"/>
      <c r="Y528" s="42"/>
    </row>
    <row r="529" spans="1:25" x14ac:dyDescent="0.25">
      <c r="A529" s="28" t="s">
        <v>35</v>
      </c>
      <c r="B529" s="29">
        <v>36076</v>
      </c>
      <c r="C529" s="62"/>
      <c r="D529" s="31">
        <v>3.18</v>
      </c>
      <c r="E529" s="32">
        <f t="shared" si="53"/>
        <v>98.496563160000008</v>
      </c>
      <c r="F529" s="33">
        <v>40.97</v>
      </c>
      <c r="G529" s="34">
        <f t="shared" si="54"/>
        <v>573.85449900000003</v>
      </c>
      <c r="H529" s="35">
        <v>0.08</v>
      </c>
      <c r="I529" s="36">
        <f t="shared" si="55"/>
        <v>1.120536</v>
      </c>
      <c r="J529" s="33">
        <v>88.9</v>
      </c>
      <c r="K529" s="34">
        <f t="shared" si="52"/>
        <v>2496.8009500000003</v>
      </c>
      <c r="L529" s="31">
        <v>3.36</v>
      </c>
      <c r="M529" s="32">
        <f t="shared" si="56"/>
        <v>104.07184031999999</v>
      </c>
      <c r="N529" s="33">
        <v>44.834499999999998</v>
      </c>
      <c r="O529" s="34">
        <f t="shared" si="57"/>
        <v>627.98339114999999</v>
      </c>
      <c r="P529" s="37">
        <v>0.65900000000000003</v>
      </c>
      <c r="Q529" s="37">
        <v>2.4999999999997247E-2</v>
      </c>
      <c r="R529" s="39"/>
      <c r="S529" s="37">
        <v>2.3740000000000001</v>
      </c>
      <c r="T529" s="40">
        <v>34.341999999999999</v>
      </c>
      <c r="U529" s="41">
        <v>9</v>
      </c>
      <c r="V529" s="37">
        <v>7.5179999999999998</v>
      </c>
      <c r="W529" s="37">
        <v>1.1399999999999999</v>
      </c>
      <c r="X529" s="42"/>
      <c r="Y529" s="42"/>
    </row>
    <row r="530" spans="1:25" x14ac:dyDescent="0.25">
      <c r="A530" s="28" t="s">
        <v>35</v>
      </c>
      <c r="B530" s="29">
        <v>36082</v>
      </c>
      <c r="C530" s="62"/>
      <c r="D530" s="31">
        <v>3.17</v>
      </c>
      <c r="E530" s="32">
        <f t="shared" si="53"/>
        <v>98.186825540000001</v>
      </c>
      <c r="F530" s="33">
        <v>41.39</v>
      </c>
      <c r="G530" s="34">
        <f t="shared" si="54"/>
        <v>579.73731299999997</v>
      </c>
      <c r="H530" s="35">
        <v>0.13</v>
      </c>
      <c r="I530" s="36">
        <f t="shared" si="55"/>
        <v>1.8208710000000001</v>
      </c>
      <c r="J530" s="33">
        <v>89.69</v>
      </c>
      <c r="K530" s="34">
        <f t="shared" si="52"/>
        <v>2518.9884950000001</v>
      </c>
      <c r="L530" s="31">
        <v>3.35</v>
      </c>
      <c r="M530" s="32">
        <f t="shared" si="56"/>
        <v>103.7621027</v>
      </c>
      <c r="N530" s="33">
        <v>45.233214285714283</v>
      </c>
      <c r="O530" s="34">
        <f t="shared" si="57"/>
        <v>633.56806253571426</v>
      </c>
      <c r="P530" s="37">
        <v>0.68</v>
      </c>
      <c r="Q530" s="37">
        <v>0.125</v>
      </c>
      <c r="R530" s="39"/>
      <c r="S530" s="37">
        <v>2.3639999999999999</v>
      </c>
      <c r="T530" s="40">
        <v>34.372999999999998</v>
      </c>
      <c r="U530" s="41">
        <v>9.5</v>
      </c>
      <c r="V530" s="37">
        <v>7.5229999999999997</v>
      </c>
      <c r="W530" s="37">
        <v>1.18</v>
      </c>
      <c r="X530" s="42"/>
      <c r="Y530" s="42"/>
    </row>
    <row r="531" spans="1:25" x14ac:dyDescent="0.25">
      <c r="A531" s="28" t="s">
        <v>35</v>
      </c>
      <c r="B531" s="29">
        <v>36089</v>
      </c>
      <c r="C531" s="62"/>
      <c r="D531" s="31">
        <v>3.24</v>
      </c>
      <c r="E531" s="32">
        <f t="shared" si="53"/>
        <v>100.35498888000001</v>
      </c>
      <c r="F531" s="33">
        <v>40.5</v>
      </c>
      <c r="G531" s="34">
        <f t="shared" si="54"/>
        <v>567.27134999999998</v>
      </c>
      <c r="H531" s="35">
        <v>0.11</v>
      </c>
      <c r="I531" s="36">
        <f t="shared" si="55"/>
        <v>1.540737</v>
      </c>
      <c r="J531" s="33">
        <v>82.22</v>
      </c>
      <c r="K531" s="34">
        <f t="shared" si="52"/>
        <v>2309.1898099999999</v>
      </c>
      <c r="L531" s="31">
        <v>3.45</v>
      </c>
      <c r="M531" s="32">
        <f t="shared" si="56"/>
        <v>106.85947890000001</v>
      </c>
      <c r="N531" s="33">
        <v>45.22721428571429</v>
      </c>
      <c r="O531" s="34">
        <f t="shared" si="57"/>
        <v>633.48402233571437</v>
      </c>
      <c r="P531" s="37">
        <v>0.69</v>
      </c>
      <c r="Q531" s="37">
        <v>0.85</v>
      </c>
      <c r="R531" s="39"/>
      <c r="S531" s="37">
        <v>2.3540000000000001</v>
      </c>
      <c r="T531" s="40">
        <v>34.354999999999997</v>
      </c>
      <c r="U531" s="41">
        <v>9.6999999999999993</v>
      </c>
      <c r="V531" s="37">
        <v>7.5359999999999996</v>
      </c>
      <c r="W531" s="37">
        <v>1.1499999999999999</v>
      </c>
      <c r="X531" s="42"/>
      <c r="Y531" s="42"/>
    </row>
    <row r="532" spans="1:25" x14ac:dyDescent="0.25">
      <c r="A532" s="28" t="s">
        <v>35</v>
      </c>
      <c r="B532" s="29">
        <v>36095</v>
      </c>
      <c r="C532" s="62"/>
      <c r="D532" s="31">
        <v>3.19</v>
      </c>
      <c r="E532" s="32">
        <f t="shared" si="53"/>
        <v>98.806300780000001</v>
      </c>
      <c r="F532" s="33">
        <v>40.76</v>
      </c>
      <c r="G532" s="34">
        <f t="shared" si="54"/>
        <v>570.91309200000001</v>
      </c>
      <c r="H532" s="35">
        <v>0.06</v>
      </c>
      <c r="I532" s="36">
        <f t="shared" si="55"/>
        <v>0.84040199999999998</v>
      </c>
      <c r="J532" s="33">
        <v>86.8</v>
      </c>
      <c r="K532" s="34">
        <f t="shared" si="52"/>
        <v>2437.8213999999998</v>
      </c>
      <c r="L532" s="31">
        <v>3.36</v>
      </c>
      <c r="M532" s="32">
        <f t="shared" si="56"/>
        <v>104.07184031999999</v>
      </c>
      <c r="N532" s="33">
        <v>45.603071428571425</v>
      </c>
      <c r="O532" s="34">
        <f t="shared" si="57"/>
        <v>638.74854057857135</v>
      </c>
      <c r="P532" s="37">
        <v>0.67300000000000004</v>
      </c>
      <c r="Q532" s="37">
        <v>1.2</v>
      </c>
      <c r="R532" s="39"/>
      <c r="S532" s="37">
        <v>2.3570000000000002</v>
      </c>
      <c r="T532" s="40">
        <v>34.395000000000003</v>
      </c>
      <c r="U532" s="41">
        <v>9.1</v>
      </c>
      <c r="V532" s="37">
        <v>7.556</v>
      </c>
      <c r="W532" s="37">
        <v>1.22</v>
      </c>
      <c r="X532" s="42"/>
      <c r="Y532" s="42"/>
    </row>
    <row r="533" spans="1:25" x14ac:dyDescent="0.25">
      <c r="A533" s="28" t="s">
        <v>35</v>
      </c>
      <c r="B533" s="29">
        <v>36105</v>
      </c>
      <c r="C533" s="62"/>
      <c r="D533" s="31">
        <v>3.12</v>
      </c>
      <c r="E533" s="32">
        <f t="shared" si="53"/>
        <v>96.638137440000008</v>
      </c>
      <c r="F533" s="33">
        <v>40.630000000000003</v>
      </c>
      <c r="G533" s="34">
        <f t="shared" si="54"/>
        <v>569.092221</v>
      </c>
      <c r="H533" s="35">
        <v>7.0000000000000007E-2</v>
      </c>
      <c r="I533" s="36">
        <f t="shared" si="55"/>
        <v>0.98046900000000015</v>
      </c>
      <c r="J533" s="33">
        <v>86.5</v>
      </c>
      <c r="K533" s="34">
        <f t="shared" si="52"/>
        <v>2429.3957500000001</v>
      </c>
      <c r="L533" s="31">
        <v>3.34</v>
      </c>
      <c r="M533" s="32">
        <f t="shared" si="56"/>
        <v>103.45236507999999</v>
      </c>
      <c r="N533" s="33">
        <v>43.241571428571426</v>
      </c>
      <c r="O533" s="34">
        <f t="shared" si="57"/>
        <v>605.67171852857143</v>
      </c>
      <c r="P533" s="37">
        <v>0.7</v>
      </c>
      <c r="Q533" s="37">
        <v>0.87500000000000078</v>
      </c>
      <c r="R533" s="39"/>
      <c r="S533" s="37">
        <v>2.29</v>
      </c>
      <c r="T533" s="40">
        <v>34.399000000000001</v>
      </c>
      <c r="U533" s="41">
        <v>9.6999999999999993</v>
      </c>
      <c r="V533" s="37">
        <v>7.5359999999999996</v>
      </c>
      <c r="W533" s="37">
        <v>1.04</v>
      </c>
      <c r="X533" s="42"/>
      <c r="Y533" s="42"/>
    </row>
    <row r="534" spans="1:25" x14ac:dyDescent="0.25">
      <c r="A534" s="28" t="s">
        <v>35</v>
      </c>
      <c r="B534" s="29">
        <v>36108</v>
      </c>
      <c r="C534" s="62"/>
      <c r="D534" s="31">
        <v>3.18</v>
      </c>
      <c r="E534" s="32">
        <f t="shared" si="53"/>
        <v>98.496563160000008</v>
      </c>
      <c r="F534" s="33">
        <v>42.19</v>
      </c>
      <c r="G534" s="34">
        <f t="shared" si="54"/>
        <v>590.94267300000001</v>
      </c>
      <c r="H534" s="35">
        <v>0.01</v>
      </c>
      <c r="I534" s="36">
        <f t="shared" si="55"/>
        <v>0.140067</v>
      </c>
      <c r="J534" s="33">
        <v>85.92</v>
      </c>
      <c r="K534" s="34">
        <f t="shared" ref="K534:K597" si="58">J534*28.0855</f>
        <v>2413.1061599999998</v>
      </c>
      <c r="L534" s="31">
        <v>3.42</v>
      </c>
      <c r="M534" s="32">
        <f t="shared" si="56"/>
        <v>105.93026604000001</v>
      </c>
      <c r="N534" s="33">
        <v>42.564714285714281</v>
      </c>
      <c r="O534" s="34">
        <f t="shared" si="57"/>
        <v>596.19118358571427</v>
      </c>
      <c r="P534" s="37">
        <v>0.80700000000000005</v>
      </c>
      <c r="Q534" s="37">
        <v>1.2749999999999999</v>
      </c>
      <c r="R534" s="39"/>
      <c r="S534" s="37">
        <v>2.3410000000000002</v>
      </c>
      <c r="T534" s="40">
        <v>34.401000000000003</v>
      </c>
      <c r="U534" s="41">
        <v>9.3000000000000007</v>
      </c>
      <c r="V534" s="37">
        <v>7.56</v>
      </c>
      <c r="W534" s="37">
        <v>1.17</v>
      </c>
      <c r="X534" s="42"/>
      <c r="Y534" s="42"/>
    </row>
    <row r="535" spans="1:25" x14ac:dyDescent="0.25">
      <c r="A535" s="28" t="s">
        <v>35</v>
      </c>
      <c r="B535" s="29">
        <v>36117</v>
      </c>
      <c r="C535" s="62"/>
      <c r="D535" s="31">
        <v>3.18</v>
      </c>
      <c r="E535" s="32">
        <f t="shared" si="53"/>
        <v>98.496563160000008</v>
      </c>
      <c r="F535" s="33">
        <v>41.7</v>
      </c>
      <c r="G535" s="34">
        <f t="shared" si="54"/>
        <v>584.0793900000001</v>
      </c>
      <c r="H535" s="35">
        <v>0.08</v>
      </c>
      <c r="I535" s="36">
        <f t="shared" si="55"/>
        <v>1.120536</v>
      </c>
      <c r="J535" s="33">
        <v>86.67</v>
      </c>
      <c r="K535" s="34">
        <f t="shared" si="58"/>
        <v>2434.1702850000001</v>
      </c>
      <c r="L535" s="31">
        <v>3.37</v>
      </c>
      <c r="M535" s="32">
        <f t="shared" si="56"/>
        <v>104.38157794</v>
      </c>
      <c r="N535" s="33">
        <v>42.821714285714286</v>
      </c>
      <c r="O535" s="34">
        <f t="shared" si="57"/>
        <v>599.79090548571435</v>
      </c>
      <c r="P535" s="37">
        <v>0.72199999999999998</v>
      </c>
      <c r="Q535" s="37">
        <v>1.25</v>
      </c>
      <c r="R535" s="39"/>
      <c r="S535" s="37">
        <v>2.3279999999999998</v>
      </c>
      <c r="T535" s="40">
        <v>34.395000000000003</v>
      </c>
      <c r="U535" s="41">
        <v>9.6</v>
      </c>
      <c r="V535" s="37">
        <v>7.55</v>
      </c>
      <c r="W535" s="37">
        <v>1.1599999999999999</v>
      </c>
      <c r="X535" s="42"/>
      <c r="Y535" s="42"/>
    </row>
    <row r="536" spans="1:25" x14ac:dyDescent="0.25">
      <c r="A536" s="28" t="s">
        <v>35</v>
      </c>
      <c r="B536" s="29">
        <v>36122</v>
      </c>
      <c r="C536" s="62"/>
      <c r="D536" s="31">
        <v>3.21</v>
      </c>
      <c r="E536" s="32">
        <f t="shared" si="53"/>
        <v>99.425776020000001</v>
      </c>
      <c r="F536" s="33">
        <v>41.3</v>
      </c>
      <c r="G536" s="34">
        <f t="shared" si="54"/>
        <v>578.47671000000003</v>
      </c>
      <c r="H536" s="35">
        <v>0.01</v>
      </c>
      <c r="I536" s="36">
        <f t="shared" si="55"/>
        <v>0.140067</v>
      </c>
      <c r="J536" s="33">
        <v>86.1</v>
      </c>
      <c r="K536" s="34">
        <f t="shared" si="58"/>
        <v>2418.1615499999998</v>
      </c>
      <c r="L536" s="31">
        <v>3.34</v>
      </c>
      <c r="M536" s="32">
        <f t="shared" si="56"/>
        <v>103.45236507999999</v>
      </c>
      <c r="N536" s="33">
        <v>43.515214285714286</v>
      </c>
      <c r="O536" s="34">
        <f t="shared" si="57"/>
        <v>609.50455193571429</v>
      </c>
      <c r="P536" s="37">
        <v>0.70699999999999996</v>
      </c>
      <c r="Q536" s="37">
        <v>1.575</v>
      </c>
      <c r="R536" s="39"/>
      <c r="S536" s="37">
        <v>2.2730000000000001</v>
      </c>
      <c r="T536" s="40">
        <v>34.375</v>
      </c>
      <c r="U536" s="41">
        <v>9.3000000000000007</v>
      </c>
      <c r="V536" s="37">
        <v>7.5449999999999999</v>
      </c>
      <c r="W536" s="37">
        <v>1.1299999999999999</v>
      </c>
      <c r="X536" s="42"/>
      <c r="Y536" s="42"/>
    </row>
    <row r="537" spans="1:25" x14ac:dyDescent="0.25">
      <c r="A537" s="28" t="s">
        <v>35</v>
      </c>
      <c r="B537" s="29">
        <v>36129</v>
      </c>
      <c r="C537" s="62"/>
      <c r="D537" s="31">
        <v>3.19</v>
      </c>
      <c r="E537" s="32">
        <f t="shared" si="53"/>
        <v>98.806300780000001</v>
      </c>
      <c r="F537" s="33">
        <v>41.43</v>
      </c>
      <c r="G537" s="34">
        <f t="shared" si="54"/>
        <v>580.29758100000004</v>
      </c>
      <c r="H537" s="35">
        <v>0.05</v>
      </c>
      <c r="I537" s="36">
        <f t="shared" si="55"/>
        <v>0.70033500000000004</v>
      </c>
      <c r="J537" s="33">
        <v>86.34</v>
      </c>
      <c r="K537" s="34">
        <f t="shared" si="58"/>
        <v>2424.9020700000001</v>
      </c>
      <c r="L537" s="31">
        <v>3.38</v>
      </c>
      <c r="M537" s="32">
        <f t="shared" si="56"/>
        <v>104.69131555999999</v>
      </c>
      <c r="N537" s="33">
        <v>42.942571428571434</v>
      </c>
      <c r="O537" s="34">
        <f t="shared" si="57"/>
        <v>601.48371522857155</v>
      </c>
      <c r="P537" s="37">
        <v>0.72099999999999997</v>
      </c>
      <c r="Q537" s="37">
        <v>0.65000000000000124</v>
      </c>
      <c r="R537" s="39"/>
      <c r="S537" s="37">
        <v>2.3119999999999998</v>
      </c>
      <c r="T537" s="40">
        <v>34.381</v>
      </c>
      <c r="U537" s="41">
        <v>7.5</v>
      </c>
      <c r="V537" s="37">
        <v>7.5490000000000004</v>
      </c>
      <c r="W537" s="37">
        <v>1.1499999999999999</v>
      </c>
      <c r="X537" s="42"/>
      <c r="Y537" s="42"/>
    </row>
    <row r="538" spans="1:25" x14ac:dyDescent="0.25">
      <c r="A538" s="28" t="s">
        <v>35</v>
      </c>
      <c r="B538" s="29">
        <v>36137</v>
      </c>
      <c r="C538" s="62"/>
      <c r="D538" s="31">
        <v>3.16</v>
      </c>
      <c r="E538" s="32">
        <f t="shared" si="53"/>
        <v>97.877087920000008</v>
      </c>
      <c r="F538" s="33">
        <v>41.29</v>
      </c>
      <c r="G538" s="34">
        <f t="shared" si="54"/>
        <v>578.33664299999998</v>
      </c>
      <c r="H538" s="35">
        <v>0.01</v>
      </c>
      <c r="I538" s="36">
        <f t="shared" si="55"/>
        <v>0.140067</v>
      </c>
      <c r="J538" s="33">
        <v>85.45</v>
      </c>
      <c r="K538" s="34">
        <f t="shared" si="58"/>
        <v>2399.9059750000001</v>
      </c>
      <c r="L538" s="31">
        <v>3.31</v>
      </c>
      <c r="M538" s="32">
        <f t="shared" si="56"/>
        <v>102.52315222</v>
      </c>
      <c r="N538" s="33">
        <v>43.228357142857142</v>
      </c>
      <c r="O538" s="34">
        <f t="shared" si="57"/>
        <v>605.48662999285716</v>
      </c>
      <c r="P538" s="37">
        <v>0.745</v>
      </c>
      <c r="Q538" s="37">
        <v>0.80000000000000204</v>
      </c>
      <c r="R538" s="39"/>
      <c r="S538" s="37">
        <v>2.2130000000000001</v>
      </c>
      <c r="T538" s="40">
        <v>34.384999999999998</v>
      </c>
      <c r="U538" s="41">
        <v>8.1999999999999993</v>
      </c>
      <c r="V538" s="37">
        <v>7.56</v>
      </c>
      <c r="W538" s="37">
        <v>1.08</v>
      </c>
      <c r="X538" s="42"/>
      <c r="Y538" s="42"/>
    </row>
    <row r="539" spans="1:25" x14ac:dyDescent="0.25">
      <c r="A539" s="28" t="s">
        <v>35</v>
      </c>
      <c r="B539" s="29">
        <v>36146</v>
      </c>
      <c r="C539" s="62"/>
      <c r="D539" s="31">
        <v>3.16</v>
      </c>
      <c r="E539" s="32">
        <f t="shared" si="53"/>
        <v>97.877087920000008</v>
      </c>
      <c r="F539" s="33">
        <v>40.58</v>
      </c>
      <c r="G539" s="34">
        <f t="shared" si="54"/>
        <v>568.391886</v>
      </c>
      <c r="H539" s="35">
        <v>0.01</v>
      </c>
      <c r="I539" s="36">
        <f t="shared" si="55"/>
        <v>0.140067</v>
      </c>
      <c r="J539" s="33">
        <v>83.62</v>
      </c>
      <c r="K539" s="34">
        <f t="shared" si="58"/>
        <v>2348.5095100000003</v>
      </c>
      <c r="L539" s="31">
        <v>3.27</v>
      </c>
      <c r="M539" s="32">
        <f t="shared" si="56"/>
        <v>101.28420174</v>
      </c>
      <c r="N539" s="33">
        <v>42.703714285714284</v>
      </c>
      <c r="O539" s="34">
        <f t="shared" si="57"/>
        <v>598.13811488571423</v>
      </c>
      <c r="P539" s="37">
        <v>0.73699999999999999</v>
      </c>
      <c r="Q539" s="37">
        <v>0.65000000000000124</v>
      </c>
      <c r="R539" s="39"/>
      <c r="S539" s="37">
        <v>2.2010000000000001</v>
      </c>
      <c r="T539" s="40">
        <v>34.363</v>
      </c>
      <c r="U539" s="41">
        <v>10</v>
      </c>
      <c r="V539" s="37">
        <v>7.5369999999999999</v>
      </c>
      <c r="W539" s="37">
        <v>1.1499999999999999</v>
      </c>
      <c r="X539" s="42"/>
      <c r="Y539" s="42"/>
    </row>
    <row r="540" spans="1:25" x14ac:dyDescent="0.25">
      <c r="A540" s="28" t="s">
        <v>35</v>
      </c>
      <c r="B540" s="29">
        <v>36150</v>
      </c>
      <c r="C540" s="62"/>
      <c r="D540" s="31">
        <v>3.12</v>
      </c>
      <c r="E540" s="32">
        <f t="shared" si="53"/>
        <v>96.638137440000008</v>
      </c>
      <c r="F540" s="33">
        <v>40.880000000000003</v>
      </c>
      <c r="G540" s="34">
        <f t="shared" si="54"/>
        <v>572.59389600000009</v>
      </c>
      <c r="H540" s="35">
        <v>0.04</v>
      </c>
      <c r="I540" s="36">
        <f t="shared" si="55"/>
        <v>0.56026799999999999</v>
      </c>
      <c r="J540" s="33">
        <v>82.8</v>
      </c>
      <c r="K540" s="34">
        <f t="shared" si="58"/>
        <v>2325.4793999999997</v>
      </c>
      <c r="L540" s="31">
        <v>3.29</v>
      </c>
      <c r="M540" s="32">
        <f t="shared" si="56"/>
        <v>101.90367698</v>
      </c>
      <c r="N540" s="33">
        <v>43.941714285714284</v>
      </c>
      <c r="O540" s="34">
        <f t="shared" si="57"/>
        <v>615.47840948571422</v>
      </c>
      <c r="P540" s="37">
        <v>0.82899999999999996</v>
      </c>
      <c r="Q540" s="37">
        <v>1.1499999999999999</v>
      </c>
      <c r="R540" s="39"/>
      <c r="S540" s="37">
        <v>2.2160000000000002</v>
      </c>
      <c r="T540" s="40">
        <v>34.360999999999997</v>
      </c>
      <c r="U540" s="41">
        <v>10</v>
      </c>
      <c r="V540" s="37">
        <v>7.548</v>
      </c>
      <c r="W540" s="37">
        <v>1.21</v>
      </c>
      <c r="X540" s="42"/>
      <c r="Y540" s="42"/>
    </row>
    <row r="541" spans="1:25" x14ac:dyDescent="0.25">
      <c r="A541" s="28" t="s">
        <v>35</v>
      </c>
      <c r="B541" s="29">
        <v>36158</v>
      </c>
      <c r="C541" s="62"/>
      <c r="D541" s="31">
        <v>3.06</v>
      </c>
      <c r="E541" s="32">
        <f t="shared" si="53"/>
        <v>94.779711720000009</v>
      </c>
      <c r="F541" s="33">
        <v>41.25</v>
      </c>
      <c r="G541" s="34">
        <f t="shared" si="54"/>
        <v>577.77637500000003</v>
      </c>
      <c r="H541" s="35">
        <v>0.11</v>
      </c>
      <c r="I541" s="36">
        <f t="shared" si="55"/>
        <v>1.540737</v>
      </c>
      <c r="J541" s="33">
        <v>91.27</v>
      </c>
      <c r="K541" s="34">
        <f t="shared" si="58"/>
        <v>2563.3635850000001</v>
      </c>
      <c r="L541" s="31">
        <v>3.21</v>
      </c>
      <c r="M541" s="32">
        <f t="shared" si="56"/>
        <v>99.425776020000001</v>
      </c>
      <c r="N541" s="33">
        <v>42.996714285714283</v>
      </c>
      <c r="O541" s="34">
        <f t="shared" si="57"/>
        <v>602.24207798571422</v>
      </c>
      <c r="P541" s="37">
        <v>0.68500000000000005</v>
      </c>
      <c r="Q541" s="37">
        <v>0.6499999999999978</v>
      </c>
      <c r="R541" s="39"/>
      <c r="S541" s="37">
        <v>2.2290000000000001</v>
      </c>
      <c r="T541" s="40">
        <v>34.404000000000003</v>
      </c>
      <c r="U541" s="41">
        <v>9.4</v>
      </c>
      <c r="V541" s="37">
        <v>7.5410000000000004</v>
      </c>
      <c r="W541" s="37">
        <v>1.1399999999999999</v>
      </c>
      <c r="X541" s="42"/>
      <c r="Y541" s="42"/>
    </row>
    <row r="542" spans="1:25" x14ac:dyDescent="0.25">
      <c r="A542" s="28" t="s">
        <v>35</v>
      </c>
      <c r="B542" s="29">
        <v>36165</v>
      </c>
      <c r="C542" s="62"/>
      <c r="D542" s="31">
        <v>3.1</v>
      </c>
      <c r="E542" s="32">
        <f t="shared" si="53"/>
        <v>96.018662200000009</v>
      </c>
      <c r="F542" s="33">
        <v>42.2</v>
      </c>
      <c r="G542" s="34">
        <f t="shared" si="54"/>
        <v>591.08274000000006</v>
      </c>
      <c r="H542" s="35">
        <v>0.12</v>
      </c>
      <c r="I542" s="36">
        <f t="shared" si="55"/>
        <v>1.680804</v>
      </c>
      <c r="J542" s="33">
        <v>87.08</v>
      </c>
      <c r="K542" s="34">
        <f t="shared" si="58"/>
        <v>2445.68534</v>
      </c>
      <c r="L542" s="31">
        <v>3.26</v>
      </c>
      <c r="M542" s="32">
        <f t="shared" si="56"/>
        <v>100.97446411999999</v>
      </c>
      <c r="N542" s="33">
        <v>43.425714285714285</v>
      </c>
      <c r="O542" s="34">
        <f t="shared" si="57"/>
        <v>608.25095228571433</v>
      </c>
      <c r="P542" s="37">
        <v>0.72399999999999998</v>
      </c>
      <c r="Q542" s="37">
        <v>0.7999999999999986</v>
      </c>
      <c r="R542" s="39"/>
      <c r="S542" s="37">
        <v>2.2349999999999999</v>
      </c>
      <c r="T542" s="40">
        <v>34.402999999999999</v>
      </c>
      <c r="U542" s="41">
        <v>9</v>
      </c>
      <c r="V542" s="37">
        <v>7.5430000000000001</v>
      </c>
      <c r="W542" s="37">
        <v>1.08</v>
      </c>
      <c r="X542" s="42"/>
      <c r="Y542" s="42"/>
    </row>
    <row r="543" spans="1:25" x14ac:dyDescent="0.25">
      <c r="A543" s="28" t="s">
        <v>35</v>
      </c>
      <c r="B543" s="29">
        <v>36174</v>
      </c>
      <c r="C543" s="62"/>
      <c r="D543" s="31">
        <v>3.01</v>
      </c>
      <c r="E543" s="32">
        <f t="shared" si="53"/>
        <v>93.231023620000002</v>
      </c>
      <c r="F543" s="33">
        <v>41.47</v>
      </c>
      <c r="G543" s="34">
        <f t="shared" si="54"/>
        <v>580.85784899999999</v>
      </c>
      <c r="H543" s="35">
        <v>0.01</v>
      </c>
      <c r="I543" s="36">
        <f t="shared" si="55"/>
        <v>0.140067</v>
      </c>
      <c r="J543" s="33">
        <v>85.68</v>
      </c>
      <c r="K543" s="34">
        <f t="shared" si="58"/>
        <v>2406.36564</v>
      </c>
      <c r="L543" s="31">
        <v>3.16</v>
      </c>
      <c r="M543" s="32">
        <f t="shared" si="56"/>
        <v>97.877087920000008</v>
      </c>
      <c r="N543" s="33">
        <v>43.58</v>
      </c>
      <c r="O543" s="34">
        <f t="shared" si="57"/>
        <v>610.41198599999996</v>
      </c>
      <c r="P543" s="37">
        <v>0.73699999999999999</v>
      </c>
      <c r="Q543" s="37">
        <v>0.90000000000000147</v>
      </c>
      <c r="R543" s="39"/>
      <c r="S543" s="37">
        <v>2.21</v>
      </c>
      <c r="T543" s="40">
        <v>34.369</v>
      </c>
      <c r="U543" s="41">
        <v>8.6999999999999993</v>
      </c>
      <c r="V543" s="37">
        <v>7.5309999999999997</v>
      </c>
      <c r="W543" s="37">
        <v>1.19</v>
      </c>
      <c r="X543" s="42"/>
      <c r="Y543" s="42"/>
    </row>
    <row r="544" spans="1:25" x14ac:dyDescent="0.25">
      <c r="A544" s="28" t="s">
        <v>35</v>
      </c>
      <c r="B544" s="29">
        <v>36181</v>
      </c>
      <c r="C544" s="62"/>
      <c r="D544" s="31">
        <v>3.03</v>
      </c>
      <c r="E544" s="32">
        <f t="shared" si="53"/>
        <v>93.850498860000002</v>
      </c>
      <c r="F544" s="33">
        <v>41.53</v>
      </c>
      <c r="G544" s="34">
        <f t="shared" si="54"/>
        <v>581.69825100000003</v>
      </c>
      <c r="H544" s="35">
        <v>0.03</v>
      </c>
      <c r="I544" s="36">
        <f t="shared" si="55"/>
        <v>0.42020099999999999</v>
      </c>
      <c r="J544" s="33">
        <v>86.46</v>
      </c>
      <c r="K544" s="34">
        <f t="shared" si="58"/>
        <v>2428.2723299999998</v>
      </c>
      <c r="L544" s="31">
        <v>3.18</v>
      </c>
      <c r="M544" s="32">
        <f t="shared" si="56"/>
        <v>98.496563160000008</v>
      </c>
      <c r="N544" s="33">
        <v>43.893071428571432</v>
      </c>
      <c r="O544" s="34">
        <f t="shared" si="57"/>
        <v>614.79708357857146</v>
      </c>
      <c r="P544" s="37">
        <v>0.747</v>
      </c>
      <c r="Q544" s="37">
        <v>0.85</v>
      </c>
      <c r="R544" s="39"/>
      <c r="S544" s="37">
        <v>2.226</v>
      </c>
      <c r="T544" s="40">
        <v>34.381999999999998</v>
      </c>
      <c r="U544" s="41">
        <v>8.4</v>
      </c>
      <c r="V544" s="37">
        <v>7.5339999999999998</v>
      </c>
      <c r="W544" s="37">
        <v>1.1499999999999999</v>
      </c>
      <c r="X544" s="42"/>
      <c r="Y544" s="42"/>
    </row>
    <row r="545" spans="1:25" x14ac:dyDescent="0.25">
      <c r="A545" s="28" t="s">
        <v>35</v>
      </c>
      <c r="B545" s="29">
        <v>36186</v>
      </c>
      <c r="C545" s="62"/>
      <c r="D545" s="31">
        <v>3.05</v>
      </c>
      <c r="E545" s="32">
        <f t="shared" si="53"/>
        <v>94.469974100000002</v>
      </c>
      <c r="F545" s="33">
        <v>42.2</v>
      </c>
      <c r="G545" s="34">
        <f t="shared" si="54"/>
        <v>591.08274000000006</v>
      </c>
      <c r="H545" s="35">
        <v>7.0000000000000007E-2</v>
      </c>
      <c r="I545" s="36">
        <f t="shared" si="55"/>
        <v>0.98046900000000015</v>
      </c>
      <c r="J545" s="33">
        <v>86.7</v>
      </c>
      <c r="K545" s="34">
        <f t="shared" si="58"/>
        <v>2435.0128500000001</v>
      </c>
      <c r="L545" s="31">
        <v>3.23</v>
      </c>
      <c r="M545" s="32">
        <f t="shared" si="56"/>
        <v>100.04525126</v>
      </c>
      <c r="N545" s="33">
        <v>43.181928571428571</v>
      </c>
      <c r="O545" s="34">
        <f t="shared" si="57"/>
        <v>604.83631892142853</v>
      </c>
      <c r="P545" s="37">
        <v>0.67500000000000004</v>
      </c>
      <c r="Q545" s="37">
        <v>0.89999999999999802</v>
      </c>
      <c r="R545" s="39"/>
      <c r="S545" s="37">
        <v>2.238</v>
      </c>
      <c r="T545" s="40">
        <v>34.380000000000003</v>
      </c>
      <c r="U545" s="41">
        <v>7.9</v>
      </c>
      <c r="V545" s="37">
        <v>7.5510000000000002</v>
      </c>
      <c r="W545" s="37">
        <v>1.07</v>
      </c>
      <c r="X545" s="42"/>
      <c r="Y545" s="42"/>
    </row>
    <row r="546" spans="1:25" x14ac:dyDescent="0.25">
      <c r="A546" s="28" t="s">
        <v>35</v>
      </c>
      <c r="B546" s="29">
        <v>36195</v>
      </c>
      <c r="C546" s="30"/>
      <c r="D546" s="31">
        <v>3.06</v>
      </c>
      <c r="E546" s="32">
        <f t="shared" si="53"/>
        <v>94.779711720000009</v>
      </c>
      <c r="F546" s="33">
        <v>40.94</v>
      </c>
      <c r="G546" s="34">
        <f t="shared" si="54"/>
        <v>573.43429800000001</v>
      </c>
      <c r="H546" s="35">
        <v>0.11</v>
      </c>
      <c r="I546" s="36">
        <f t="shared" si="55"/>
        <v>1.540737</v>
      </c>
      <c r="J546" s="33">
        <v>87.5</v>
      </c>
      <c r="K546" s="34">
        <f t="shared" si="58"/>
        <v>2457.4812499999998</v>
      </c>
      <c r="L546" s="31">
        <v>3.29</v>
      </c>
      <c r="M546" s="32">
        <f t="shared" si="56"/>
        <v>101.90367698</v>
      </c>
      <c r="N546" s="33">
        <v>43.758285714285712</v>
      </c>
      <c r="O546" s="34">
        <f t="shared" si="57"/>
        <v>612.90918051428571</v>
      </c>
      <c r="P546" s="37">
        <v>0.72799999999999998</v>
      </c>
      <c r="Q546" s="37">
        <v>0.72499999999999998</v>
      </c>
      <c r="R546" s="39"/>
      <c r="S546" s="37">
        <v>2.222</v>
      </c>
      <c r="T546" s="40">
        <v>34.384999999999998</v>
      </c>
      <c r="U546" s="41">
        <v>7.8</v>
      </c>
      <c r="V546" s="37">
        <v>7.5259999999999998</v>
      </c>
      <c r="W546" s="37">
        <v>1.1599999999999999</v>
      </c>
      <c r="X546" s="42"/>
      <c r="Y546" s="42"/>
    </row>
    <row r="547" spans="1:25" x14ac:dyDescent="0.25">
      <c r="A547" s="28" t="s">
        <v>35</v>
      </c>
      <c r="B547" s="29">
        <v>36202</v>
      </c>
      <c r="C547" s="30"/>
      <c r="D547" s="63">
        <v>3.15</v>
      </c>
      <c r="E547" s="32">
        <f t="shared" si="53"/>
        <v>97.567350300000001</v>
      </c>
      <c r="F547" s="33">
        <v>41.72</v>
      </c>
      <c r="G547" s="34">
        <f t="shared" si="54"/>
        <v>584.35952399999996</v>
      </c>
      <c r="H547" s="35">
        <v>0.1</v>
      </c>
      <c r="I547" s="36">
        <f t="shared" si="55"/>
        <v>1.4006700000000001</v>
      </c>
      <c r="J547" s="33">
        <v>90.82</v>
      </c>
      <c r="K547" s="34">
        <f t="shared" si="58"/>
        <v>2550.7251099999999</v>
      </c>
      <c r="L547" s="31">
        <v>3.2</v>
      </c>
      <c r="M547" s="32">
        <f t="shared" si="56"/>
        <v>99.116038400000008</v>
      </c>
      <c r="N547" s="33">
        <v>43.92257142857143</v>
      </c>
      <c r="O547" s="34">
        <f t="shared" si="57"/>
        <v>615.21028122857149</v>
      </c>
      <c r="P547" s="37">
        <v>0.67600000000000005</v>
      </c>
      <c r="Q547" s="37">
        <v>1.1499999999999999</v>
      </c>
      <c r="R547" s="39"/>
      <c r="S547" s="37">
        <v>2.238</v>
      </c>
      <c r="T547" s="40">
        <v>34.417999999999999</v>
      </c>
      <c r="U547" s="41">
        <v>7.6</v>
      </c>
      <c r="V547" s="37">
        <v>7.5529999999999999</v>
      </c>
      <c r="W547" s="37">
        <v>1.26</v>
      </c>
      <c r="X547" s="42"/>
      <c r="Y547" s="42"/>
    </row>
    <row r="548" spans="1:25" x14ac:dyDescent="0.25">
      <c r="A548" s="28" t="s">
        <v>35</v>
      </c>
      <c r="B548" s="29">
        <v>36209</v>
      </c>
      <c r="C548" s="30"/>
      <c r="D548" s="31">
        <v>3.02</v>
      </c>
      <c r="E548" s="32">
        <f t="shared" si="53"/>
        <v>93.540761240000009</v>
      </c>
      <c r="F548" s="33">
        <v>41.47</v>
      </c>
      <c r="G548" s="34">
        <f t="shared" si="54"/>
        <v>580.85784899999999</v>
      </c>
      <c r="H548" s="35">
        <v>0.01</v>
      </c>
      <c r="I548" s="36">
        <f t="shared" si="55"/>
        <v>0.140067</v>
      </c>
      <c r="J548" s="33">
        <v>84.41</v>
      </c>
      <c r="K548" s="34">
        <f t="shared" si="58"/>
        <v>2370.6970550000001</v>
      </c>
      <c r="L548" s="31">
        <v>3.21</v>
      </c>
      <c r="M548" s="32">
        <f t="shared" si="56"/>
        <v>99.425776020000001</v>
      </c>
      <c r="N548" s="33">
        <v>42.868428571428574</v>
      </c>
      <c r="O548" s="34">
        <f t="shared" si="57"/>
        <v>600.44521847142857</v>
      </c>
      <c r="P548" s="37">
        <v>0.69799999999999995</v>
      </c>
      <c r="Q548" s="37">
        <v>0.57500000000000262</v>
      </c>
      <c r="R548" s="39"/>
      <c r="S548" s="37">
        <v>2.2010000000000001</v>
      </c>
      <c r="T548" s="40">
        <v>34.343000000000004</v>
      </c>
      <c r="U548" s="41">
        <v>8.6999999999999993</v>
      </c>
      <c r="V548" s="37">
        <v>7.5460000000000003</v>
      </c>
      <c r="W548" s="37">
        <v>1.35</v>
      </c>
      <c r="X548" s="42"/>
      <c r="Y548" s="42"/>
    </row>
    <row r="549" spans="1:25" x14ac:dyDescent="0.25">
      <c r="A549" s="28" t="s">
        <v>35</v>
      </c>
      <c r="B549" s="29">
        <v>36214</v>
      </c>
      <c r="C549" s="30"/>
      <c r="D549" s="31">
        <v>3.09</v>
      </c>
      <c r="E549" s="32">
        <f t="shared" si="53"/>
        <v>95.708924580000001</v>
      </c>
      <c r="F549" s="33">
        <v>41.94</v>
      </c>
      <c r="G549" s="34">
        <f t="shared" si="54"/>
        <v>587.44099800000004</v>
      </c>
      <c r="H549" s="35">
        <v>0.01</v>
      </c>
      <c r="I549" s="36">
        <f t="shared" si="55"/>
        <v>0.140067</v>
      </c>
      <c r="J549" s="33">
        <v>90.17</v>
      </c>
      <c r="K549" s="34">
        <f t="shared" si="58"/>
        <v>2532.4695350000002</v>
      </c>
      <c r="L549" s="31">
        <v>3.26</v>
      </c>
      <c r="M549" s="32">
        <f t="shared" si="56"/>
        <v>100.97446411999999</v>
      </c>
      <c r="N549" s="33">
        <v>43.626428571428569</v>
      </c>
      <c r="O549" s="34">
        <f t="shared" si="57"/>
        <v>611.06229707142859</v>
      </c>
      <c r="P549" s="37">
        <v>0.69299999999999995</v>
      </c>
      <c r="Q549" s="37">
        <v>0.87500000000000078</v>
      </c>
      <c r="R549" s="39"/>
      <c r="S549" s="37">
        <v>2.2130000000000001</v>
      </c>
      <c r="T549" s="40">
        <v>34.414999999999999</v>
      </c>
      <c r="U549" s="41">
        <v>8.1</v>
      </c>
      <c r="V549" s="37">
        <v>7.5439999999999996</v>
      </c>
      <c r="W549" s="37">
        <v>1.19</v>
      </c>
      <c r="X549" s="42"/>
      <c r="Y549" s="42"/>
    </row>
    <row r="550" spans="1:25" x14ac:dyDescent="0.25">
      <c r="A550" s="28" t="s">
        <v>35</v>
      </c>
      <c r="B550" s="29">
        <v>36222</v>
      </c>
      <c r="C550" s="30"/>
      <c r="D550" s="31">
        <v>2.99</v>
      </c>
      <c r="E550" s="32">
        <f t="shared" si="53"/>
        <v>92.611548380000002</v>
      </c>
      <c r="F550" s="33">
        <v>41.75</v>
      </c>
      <c r="G550" s="34">
        <f t="shared" si="54"/>
        <v>584.77972499999998</v>
      </c>
      <c r="H550" s="35">
        <v>0.09</v>
      </c>
      <c r="I550" s="36">
        <f t="shared" si="55"/>
        <v>1.2606029999999999</v>
      </c>
      <c r="J550" s="33">
        <v>85.01</v>
      </c>
      <c r="K550" s="34">
        <f t="shared" si="58"/>
        <v>2387.5483549999999</v>
      </c>
      <c r="L550" s="31">
        <v>3.03</v>
      </c>
      <c r="M550" s="32">
        <f t="shared" si="56"/>
        <v>93.850498860000002</v>
      </c>
      <c r="N550" s="33">
        <v>43.009</v>
      </c>
      <c r="O550" s="34">
        <f t="shared" si="57"/>
        <v>602.41416030000005</v>
      </c>
      <c r="P550" s="37">
        <v>0.63500000000000001</v>
      </c>
      <c r="Q550" s="37">
        <v>1.05</v>
      </c>
      <c r="R550" s="39"/>
      <c r="S550" s="37">
        <v>2.194</v>
      </c>
      <c r="T550" s="40">
        <v>34.347999999999999</v>
      </c>
      <c r="U550" s="41">
        <v>8.1999999999999993</v>
      </c>
      <c r="V550" s="37">
        <v>7.5190000000000001</v>
      </c>
      <c r="W550" s="37">
        <v>1.26</v>
      </c>
      <c r="X550" s="42"/>
      <c r="Y550" s="42"/>
    </row>
    <row r="551" spans="1:25" x14ac:dyDescent="0.25">
      <c r="A551" s="28" t="s">
        <v>35</v>
      </c>
      <c r="B551" s="29">
        <v>36228</v>
      </c>
      <c r="C551" s="30"/>
      <c r="D551" s="31">
        <v>3.1</v>
      </c>
      <c r="E551" s="32">
        <f t="shared" si="53"/>
        <v>96.018662200000009</v>
      </c>
      <c r="F551" s="33">
        <v>40.9</v>
      </c>
      <c r="G551" s="34">
        <f t="shared" si="54"/>
        <v>572.87402999999995</v>
      </c>
      <c r="H551" s="35">
        <v>0.03</v>
      </c>
      <c r="I551" s="36">
        <f t="shared" si="55"/>
        <v>0.42020099999999999</v>
      </c>
      <c r="J551" s="33">
        <v>89.13</v>
      </c>
      <c r="K551" s="34">
        <f t="shared" si="58"/>
        <v>2503.2606149999997</v>
      </c>
      <c r="L551" s="31">
        <v>3.25</v>
      </c>
      <c r="M551" s="32">
        <f t="shared" si="56"/>
        <v>100.6647265</v>
      </c>
      <c r="N551" s="33">
        <v>42.211857142857141</v>
      </c>
      <c r="O551" s="34">
        <f t="shared" si="57"/>
        <v>591.2488194428571</v>
      </c>
      <c r="P551" s="37">
        <v>0.64300000000000002</v>
      </c>
      <c r="Q551" s="37">
        <v>0.87499999999999734</v>
      </c>
      <c r="R551" s="39"/>
      <c r="S551" s="37">
        <v>2.21</v>
      </c>
      <c r="T551" s="40">
        <v>34.395000000000003</v>
      </c>
      <c r="U551" s="41">
        <v>8.6</v>
      </c>
      <c r="V551" s="37">
        <v>7.5449999999999999</v>
      </c>
      <c r="W551" s="37">
        <v>1.08</v>
      </c>
      <c r="X551" s="42"/>
      <c r="Y551" s="42"/>
    </row>
    <row r="552" spans="1:25" x14ac:dyDescent="0.25">
      <c r="A552" s="28" t="s">
        <v>35</v>
      </c>
      <c r="B552" s="29">
        <v>36237</v>
      </c>
      <c r="C552" s="30"/>
      <c r="D552" s="31">
        <v>3.02</v>
      </c>
      <c r="E552" s="32">
        <f t="shared" si="53"/>
        <v>93.540761240000009</v>
      </c>
      <c r="F552" s="33">
        <v>40.4</v>
      </c>
      <c r="G552" s="34">
        <f t="shared" si="54"/>
        <v>565.87067999999999</v>
      </c>
      <c r="H552" s="35">
        <v>0.03</v>
      </c>
      <c r="I552" s="36">
        <f t="shared" si="55"/>
        <v>0.42020099999999999</v>
      </c>
      <c r="J552" s="33">
        <v>83.68</v>
      </c>
      <c r="K552" s="34">
        <f t="shared" si="58"/>
        <v>2350.1946400000002</v>
      </c>
      <c r="L552" s="31">
        <v>3.21</v>
      </c>
      <c r="M552" s="32">
        <f t="shared" si="56"/>
        <v>99.425776020000001</v>
      </c>
      <c r="N552" s="33">
        <v>43.116642857142857</v>
      </c>
      <c r="O552" s="34">
        <f t="shared" si="57"/>
        <v>603.92188150714287</v>
      </c>
      <c r="P552" s="37">
        <v>0.65</v>
      </c>
      <c r="Q552" s="37">
        <v>0.95</v>
      </c>
      <c r="R552" s="39"/>
      <c r="S552" s="37">
        <v>2.1779999999999999</v>
      </c>
      <c r="T552" s="40">
        <v>34.326999999999998</v>
      </c>
      <c r="U552" s="41">
        <v>7.6</v>
      </c>
      <c r="V552" s="37">
        <v>7.5469999999999997</v>
      </c>
      <c r="W552" s="37">
        <v>1.1200000000000001</v>
      </c>
      <c r="X552" s="42"/>
      <c r="Y552" s="42"/>
    </row>
    <row r="553" spans="1:25" x14ac:dyDescent="0.25">
      <c r="A553" s="28" t="s">
        <v>35</v>
      </c>
      <c r="B553" s="68">
        <v>36243</v>
      </c>
      <c r="C553" s="30"/>
      <c r="D553" s="31">
        <v>3.06</v>
      </c>
      <c r="E553" s="32">
        <f t="shared" si="53"/>
        <v>94.779711720000009</v>
      </c>
      <c r="F553" s="33">
        <v>41.24</v>
      </c>
      <c r="G553" s="34">
        <f t="shared" si="54"/>
        <v>577.6363080000001</v>
      </c>
      <c r="H553" s="35">
        <v>0.16</v>
      </c>
      <c r="I553" s="36">
        <f t="shared" si="55"/>
        <v>2.241072</v>
      </c>
      <c r="J553" s="33">
        <v>86.3</v>
      </c>
      <c r="K553" s="34">
        <f t="shared" si="58"/>
        <v>2423.7786499999997</v>
      </c>
      <c r="L553" s="31">
        <v>3.22</v>
      </c>
      <c r="M553" s="32">
        <f t="shared" si="56"/>
        <v>99.735513640000008</v>
      </c>
      <c r="N553" s="33">
        <v>43.575428571428574</v>
      </c>
      <c r="O553" s="34">
        <f t="shared" si="57"/>
        <v>610.34795537142861</v>
      </c>
      <c r="P553" s="37">
        <v>0.66100000000000003</v>
      </c>
      <c r="Q553" s="37">
        <v>0.74999999999999722</v>
      </c>
      <c r="R553" s="39"/>
      <c r="S553" s="37">
        <v>2.1749999999999998</v>
      </c>
      <c r="T553" s="40">
        <v>34.363</v>
      </c>
      <c r="U553" s="41">
        <v>7.3</v>
      </c>
      <c r="V553" s="37">
        <v>7.5490000000000004</v>
      </c>
      <c r="W553" s="37">
        <v>1.53</v>
      </c>
      <c r="X553" s="42"/>
      <c r="Y553" s="42"/>
    </row>
    <row r="554" spans="1:25" x14ac:dyDescent="0.25">
      <c r="A554" s="28" t="s">
        <v>35</v>
      </c>
      <c r="B554" s="29">
        <v>36249</v>
      </c>
      <c r="C554" s="30"/>
      <c r="D554" s="31">
        <v>3.13</v>
      </c>
      <c r="E554" s="32">
        <f t="shared" si="53"/>
        <v>96.947875060000001</v>
      </c>
      <c r="F554" s="33">
        <v>40.5</v>
      </c>
      <c r="G554" s="34">
        <f t="shared" si="54"/>
        <v>567.27134999999998</v>
      </c>
      <c r="H554" s="35">
        <v>0.04</v>
      </c>
      <c r="I554" s="36">
        <f t="shared" si="55"/>
        <v>0.56026799999999999</v>
      </c>
      <c r="J554" s="33">
        <v>84.08</v>
      </c>
      <c r="K554" s="34">
        <f t="shared" si="58"/>
        <v>2361.42884</v>
      </c>
      <c r="L554" s="31">
        <v>3.18</v>
      </c>
      <c r="M554" s="32">
        <f t="shared" si="56"/>
        <v>98.496563160000008</v>
      </c>
      <c r="N554" s="33">
        <v>43.079714285714282</v>
      </c>
      <c r="O554" s="34">
        <f t="shared" si="57"/>
        <v>603.40463408571429</v>
      </c>
      <c r="P554" s="37">
        <v>0.65700000000000003</v>
      </c>
      <c r="Q554" s="37">
        <v>0.92499999999999871</v>
      </c>
      <c r="R554" s="39"/>
      <c r="S554" s="37">
        <v>2.181</v>
      </c>
      <c r="T554" s="40">
        <v>34.338000000000001</v>
      </c>
      <c r="U554" s="41">
        <v>8.5</v>
      </c>
      <c r="V554" s="37">
        <v>7.54</v>
      </c>
      <c r="W554" s="37">
        <v>1.1499999999999999</v>
      </c>
      <c r="X554" s="42"/>
      <c r="Y554" s="42"/>
    </row>
    <row r="555" spans="1:25" x14ac:dyDescent="0.25">
      <c r="A555" s="28" t="s">
        <v>35</v>
      </c>
      <c r="B555" s="29">
        <v>36257</v>
      </c>
      <c r="C555" s="30"/>
      <c r="D555" s="31">
        <v>3</v>
      </c>
      <c r="E555" s="32">
        <f t="shared" si="53"/>
        <v>92.921286000000009</v>
      </c>
      <c r="F555" s="33">
        <v>39.56</v>
      </c>
      <c r="G555" s="34">
        <f t="shared" si="54"/>
        <v>554.105052</v>
      </c>
      <c r="H555" s="35">
        <v>0.03</v>
      </c>
      <c r="I555" s="36">
        <f t="shared" si="55"/>
        <v>0.42020099999999999</v>
      </c>
      <c r="J555" s="33">
        <v>88.7</v>
      </c>
      <c r="K555" s="34">
        <f t="shared" si="58"/>
        <v>2491.1838499999999</v>
      </c>
      <c r="L555" s="31">
        <v>3.13</v>
      </c>
      <c r="M555" s="32">
        <f t="shared" si="56"/>
        <v>96.947875060000001</v>
      </c>
      <c r="N555" s="33">
        <v>43.506714285714288</v>
      </c>
      <c r="O555" s="34">
        <f t="shared" si="57"/>
        <v>609.38549498571433</v>
      </c>
      <c r="P555" s="37">
        <v>0.64300000000000002</v>
      </c>
      <c r="Q555" s="37">
        <v>0.87499999999999734</v>
      </c>
      <c r="R555" s="39"/>
      <c r="S555" s="37">
        <v>2.1840000000000002</v>
      </c>
      <c r="T555" s="40">
        <v>34.363999999999997</v>
      </c>
      <c r="U555" s="41">
        <v>9</v>
      </c>
      <c r="V555" s="37">
        <v>7.524</v>
      </c>
      <c r="W555" s="37">
        <v>1.08</v>
      </c>
      <c r="X555" s="42"/>
      <c r="Y555" s="42"/>
    </row>
    <row r="556" spans="1:25" x14ac:dyDescent="0.25">
      <c r="A556" s="28" t="s">
        <v>35</v>
      </c>
      <c r="B556" s="29">
        <v>36264</v>
      </c>
      <c r="C556" s="30"/>
      <c r="D556" s="31">
        <v>2.99</v>
      </c>
      <c r="E556" s="32">
        <f t="shared" si="53"/>
        <v>92.611548380000002</v>
      </c>
      <c r="F556" s="33">
        <v>40.44</v>
      </c>
      <c r="G556" s="34">
        <f t="shared" si="54"/>
        <v>566.43094799999994</v>
      </c>
      <c r="H556" s="35">
        <v>0.03</v>
      </c>
      <c r="I556" s="36">
        <f t="shared" si="55"/>
        <v>0.42020099999999999</v>
      </c>
      <c r="J556" s="33">
        <v>89.23</v>
      </c>
      <c r="K556" s="34">
        <f t="shared" si="58"/>
        <v>2506.0691649999999</v>
      </c>
      <c r="L556" s="31">
        <v>3.13</v>
      </c>
      <c r="M556" s="32">
        <f t="shared" si="56"/>
        <v>96.947875060000001</v>
      </c>
      <c r="N556" s="33">
        <v>42.758857142857146</v>
      </c>
      <c r="O556" s="34">
        <f t="shared" si="57"/>
        <v>598.91048434285722</v>
      </c>
      <c r="P556" s="37">
        <v>0.67300000000000004</v>
      </c>
      <c r="Q556" s="37">
        <v>0.70000000000000273</v>
      </c>
      <c r="R556" s="39"/>
      <c r="S556" s="37">
        <v>2.2189999999999999</v>
      </c>
      <c r="T556" s="40">
        <v>34.341999999999999</v>
      </c>
      <c r="U556" s="41">
        <v>8.4</v>
      </c>
      <c r="V556" s="37">
        <v>7.5140000000000002</v>
      </c>
      <c r="W556" s="37">
        <v>1.1200000000000001</v>
      </c>
      <c r="X556" s="42"/>
      <c r="Y556" s="42"/>
    </row>
    <row r="557" spans="1:25" x14ac:dyDescent="0.25">
      <c r="A557" s="28" t="s">
        <v>35</v>
      </c>
      <c r="B557" s="29">
        <v>36271</v>
      </c>
      <c r="C557" s="30"/>
      <c r="D557" s="31">
        <v>3.11</v>
      </c>
      <c r="E557" s="32">
        <f t="shared" si="53"/>
        <v>96.328399820000001</v>
      </c>
      <c r="F557" s="33">
        <v>41.27</v>
      </c>
      <c r="G557" s="34">
        <f t="shared" si="54"/>
        <v>578.05650900000001</v>
      </c>
      <c r="H557" s="35">
        <v>0.08</v>
      </c>
      <c r="I557" s="36">
        <f t="shared" si="55"/>
        <v>1.120536</v>
      </c>
      <c r="J557" s="33">
        <v>89.33</v>
      </c>
      <c r="K557" s="34">
        <f t="shared" si="58"/>
        <v>2508.8777150000001</v>
      </c>
      <c r="L557" s="31">
        <v>3.25</v>
      </c>
      <c r="M557" s="32">
        <f t="shared" si="56"/>
        <v>100.6647265</v>
      </c>
      <c r="N557" s="33">
        <v>43.798642857142859</v>
      </c>
      <c r="O557" s="34">
        <f t="shared" si="57"/>
        <v>613.47445090714291</v>
      </c>
      <c r="P557" s="37">
        <v>0.628</v>
      </c>
      <c r="Q557" s="37">
        <v>0.60000000000000331</v>
      </c>
      <c r="R557" s="39"/>
      <c r="S557" s="37">
        <v>2.1970000000000001</v>
      </c>
      <c r="T557" s="40">
        <v>34.384</v>
      </c>
      <c r="U557" s="41">
        <v>10.5</v>
      </c>
      <c r="V557" s="37">
        <v>7.5359999999999996</v>
      </c>
      <c r="W557" s="37">
        <v>1.0900000000000001</v>
      </c>
      <c r="X557" s="42"/>
      <c r="Y557" s="42"/>
    </row>
    <row r="558" spans="1:25" x14ac:dyDescent="0.25">
      <c r="A558" s="28" t="s">
        <v>35</v>
      </c>
      <c r="B558" s="29">
        <v>36279</v>
      </c>
      <c r="C558" s="30"/>
      <c r="D558" s="31">
        <v>3.06</v>
      </c>
      <c r="E558" s="32">
        <f t="shared" si="53"/>
        <v>94.779711720000009</v>
      </c>
      <c r="F558" s="33">
        <v>40.85</v>
      </c>
      <c r="G558" s="34">
        <f t="shared" si="54"/>
        <v>572.17369500000007</v>
      </c>
      <c r="H558" s="35">
        <v>0.02</v>
      </c>
      <c r="I558" s="36">
        <f t="shared" si="55"/>
        <v>0.28013399999999999</v>
      </c>
      <c r="J558" s="33">
        <v>87.55</v>
      </c>
      <c r="K558" s="34">
        <f t="shared" si="58"/>
        <v>2458.8855249999997</v>
      </c>
      <c r="L558" s="31">
        <v>3.24</v>
      </c>
      <c r="M558" s="32">
        <f t="shared" si="56"/>
        <v>100.35498888000001</v>
      </c>
      <c r="N558" s="33">
        <v>42.73535714285714</v>
      </c>
      <c r="O558" s="34">
        <f t="shared" si="57"/>
        <v>598.58132689285708</v>
      </c>
      <c r="P558" s="37">
        <v>0.64800000000000002</v>
      </c>
      <c r="Q558" s="37">
        <v>0.72499999999999998</v>
      </c>
      <c r="R558" s="39"/>
      <c r="S558" s="69">
        <v>2.1709999999999998</v>
      </c>
      <c r="T558" s="40">
        <v>34.366</v>
      </c>
      <c r="U558" s="41">
        <v>7.7</v>
      </c>
      <c r="V558" s="37">
        <v>7.5389999999999997</v>
      </c>
      <c r="W558" s="37">
        <v>1.1399999999999999</v>
      </c>
      <c r="X558" s="42"/>
      <c r="Y558" s="42"/>
    </row>
    <row r="559" spans="1:25" x14ac:dyDescent="0.25">
      <c r="A559" s="28" t="s">
        <v>35</v>
      </c>
      <c r="B559" s="29">
        <v>36285</v>
      </c>
      <c r="C559" s="30"/>
      <c r="D559" s="31">
        <v>3.01</v>
      </c>
      <c r="E559" s="32">
        <f t="shared" si="53"/>
        <v>93.231023620000002</v>
      </c>
      <c r="F559" s="33">
        <v>41.36</v>
      </c>
      <c r="G559" s="34">
        <f t="shared" si="54"/>
        <v>579.31711199999995</v>
      </c>
      <c r="H559" s="35">
        <v>0.35</v>
      </c>
      <c r="I559" s="36">
        <f t="shared" si="55"/>
        <v>4.9023449999999995</v>
      </c>
      <c r="J559" s="33">
        <v>89</v>
      </c>
      <c r="K559" s="34">
        <f t="shared" si="58"/>
        <v>2499.6095</v>
      </c>
      <c r="L559" s="31">
        <v>3.35</v>
      </c>
      <c r="M559" s="32">
        <f t="shared" si="56"/>
        <v>103.7621027</v>
      </c>
      <c r="N559" s="33">
        <v>43.678214285714283</v>
      </c>
      <c r="O559" s="34">
        <f t="shared" si="57"/>
        <v>611.78764403571427</v>
      </c>
      <c r="P559" s="37">
        <v>0.64500000000000002</v>
      </c>
      <c r="Q559" s="37">
        <v>0.74999999999999722</v>
      </c>
      <c r="R559" s="39"/>
      <c r="S559" s="37">
        <v>2.194</v>
      </c>
      <c r="T559" s="40">
        <v>34.396000000000001</v>
      </c>
      <c r="U559" s="41">
        <v>8.9</v>
      </c>
      <c r="V559" s="37">
        <v>7.5170000000000003</v>
      </c>
      <c r="W559" s="37">
        <v>1.17</v>
      </c>
      <c r="X559" s="42"/>
      <c r="Y559" s="42"/>
    </row>
    <row r="560" spans="1:25" x14ac:dyDescent="0.25">
      <c r="A560" s="28" t="s">
        <v>35</v>
      </c>
      <c r="B560" s="29">
        <v>36292</v>
      </c>
      <c r="C560" s="30"/>
      <c r="D560" s="31">
        <v>3.02</v>
      </c>
      <c r="E560" s="32">
        <f t="shared" si="53"/>
        <v>93.540761240000009</v>
      </c>
      <c r="F560" s="33">
        <v>39.979999999999997</v>
      </c>
      <c r="G560" s="34">
        <f t="shared" si="54"/>
        <v>559.98786599999994</v>
      </c>
      <c r="H560" s="35">
        <v>0.04</v>
      </c>
      <c r="I560" s="36">
        <f t="shared" si="55"/>
        <v>0.56026799999999999</v>
      </c>
      <c r="J560" s="33">
        <v>87.96</v>
      </c>
      <c r="K560" s="34">
        <f t="shared" si="58"/>
        <v>2470.40058</v>
      </c>
      <c r="L560" s="31">
        <v>3.21</v>
      </c>
      <c r="M560" s="32">
        <f t="shared" si="56"/>
        <v>99.425776020000001</v>
      </c>
      <c r="N560" s="33">
        <v>42.614071428571428</v>
      </c>
      <c r="O560" s="34">
        <f t="shared" si="57"/>
        <v>596.88251427857142</v>
      </c>
      <c r="P560" s="37">
        <v>0.66</v>
      </c>
      <c r="Q560" s="37">
        <v>0.67499999999999849</v>
      </c>
      <c r="R560" s="39"/>
      <c r="S560" s="37">
        <v>2.1680000000000001</v>
      </c>
      <c r="T560" s="40">
        <v>34.393000000000001</v>
      </c>
      <c r="U560" s="41">
        <v>8.8000000000000007</v>
      </c>
      <c r="V560" s="37">
        <v>7.51</v>
      </c>
      <c r="W560" s="37">
        <v>1.1499999999999999</v>
      </c>
      <c r="X560" s="42"/>
      <c r="Y560" s="42"/>
    </row>
    <row r="561" spans="1:25" x14ac:dyDescent="0.25">
      <c r="A561" s="28" t="s">
        <v>35</v>
      </c>
      <c r="B561" s="29">
        <v>36300</v>
      </c>
      <c r="C561" s="30"/>
      <c r="D561" s="31">
        <v>3.05</v>
      </c>
      <c r="E561" s="32">
        <f t="shared" si="53"/>
        <v>94.469974100000002</v>
      </c>
      <c r="F561" s="33">
        <v>41.04</v>
      </c>
      <c r="G561" s="34">
        <f t="shared" si="54"/>
        <v>574.834968</v>
      </c>
      <c r="H561" s="35">
        <v>0.03</v>
      </c>
      <c r="I561" s="36">
        <f t="shared" si="55"/>
        <v>0.42020099999999999</v>
      </c>
      <c r="J561" s="33">
        <v>84.92</v>
      </c>
      <c r="K561" s="34">
        <f t="shared" si="58"/>
        <v>2385.0206600000001</v>
      </c>
      <c r="L561" s="31">
        <v>3.21</v>
      </c>
      <c r="M561" s="32">
        <f t="shared" si="56"/>
        <v>99.425776020000001</v>
      </c>
      <c r="N561" s="33">
        <v>43.607214285714285</v>
      </c>
      <c r="O561" s="34">
        <f t="shared" si="57"/>
        <v>610.79316833571431</v>
      </c>
      <c r="P561" s="37">
        <v>0.67300000000000004</v>
      </c>
      <c r="Q561" s="37">
        <v>0.85</v>
      </c>
      <c r="R561" s="39"/>
      <c r="S561" s="37">
        <v>2.2069999999999999</v>
      </c>
      <c r="T561" s="40">
        <v>34.384</v>
      </c>
      <c r="U561" s="41">
        <v>9.5</v>
      </c>
      <c r="V561" s="37">
        <v>7.5170000000000003</v>
      </c>
      <c r="W561" s="37">
        <v>1</v>
      </c>
      <c r="X561" s="42"/>
      <c r="Y561" s="42"/>
    </row>
    <row r="562" spans="1:25" x14ac:dyDescent="0.25">
      <c r="A562" s="28" t="s">
        <v>35</v>
      </c>
      <c r="B562" s="29">
        <v>36304</v>
      </c>
      <c r="C562" s="30"/>
      <c r="D562" s="31">
        <v>3.04</v>
      </c>
      <c r="E562" s="32">
        <f t="shared" si="53"/>
        <v>94.160236480000009</v>
      </c>
      <c r="F562" s="33">
        <v>41.56</v>
      </c>
      <c r="G562" s="34">
        <f t="shared" si="54"/>
        <v>582.11845200000005</v>
      </c>
      <c r="H562" s="35">
        <v>0.01</v>
      </c>
      <c r="I562" s="36">
        <f t="shared" si="55"/>
        <v>0.140067</v>
      </c>
      <c r="J562" s="33">
        <v>84.95</v>
      </c>
      <c r="K562" s="34">
        <f t="shared" si="58"/>
        <v>2385.8632250000001</v>
      </c>
      <c r="L562" s="31">
        <v>3.24</v>
      </c>
      <c r="M562" s="32">
        <f t="shared" si="56"/>
        <v>100.35498888000001</v>
      </c>
      <c r="N562" s="33">
        <v>44.28</v>
      </c>
      <c r="O562" s="34">
        <f t="shared" si="57"/>
        <v>620.21667600000001</v>
      </c>
      <c r="P562" s="37">
        <v>0.72399999999999998</v>
      </c>
      <c r="Q562" s="37">
        <v>0.77499999999999791</v>
      </c>
      <c r="R562" s="39"/>
      <c r="S562" s="37">
        <v>2.2370000000000001</v>
      </c>
      <c r="T562" s="40">
        <v>34.408000000000001</v>
      </c>
      <c r="U562" s="41">
        <v>9.5</v>
      </c>
      <c r="V562" s="37">
        <v>7.5279999999999996</v>
      </c>
      <c r="W562" s="37">
        <v>0.99</v>
      </c>
      <c r="X562" s="42"/>
      <c r="Y562" s="42"/>
    </row>
    <row r="563" spans="1:25" x14ac:dyDescent="0.25">
      <c r="A563" s="28" t="s">
        <v>35</v>
      </c>
      <c r="B563" s="29">
        <v>36314</v>
      </c>
      <c r="C563" s="30"/>
      <c r="D563" s="31">
        <v>3.09</v>
      </c>
      <c r="E563" s="32">
        <f t="shared" si="53"/>
        <v>95.708924580000001</v>
      </c>
      <c r="F563" s="33">
        <v>41.22</v>
      </c>
      <c r="G563" s="34">
        <f t="shared" si="54"/>
        <v>577.35617400000001</v>
      </c>
      <c r="H563" s="35">
        <v>0.11</v>
      </c>
      <c r="I563" s="36">
        <f t="shared" si="55"/>
        <v>1.540737</v>
      </c>
      <c r="J563" s="33">
        <v>85.5</v>
      </c>
      <c r="K563" s="34">
        <f t="shared" si="58"/>
        <v>2401.31025</v>
      </c>
      <c r="L563" s="31">
        <v>3.28</v>
      </c>
      <c r="M563" s="32">
        <f t="shared" si="56"/>
        <v>101.59393935999999</v>
      </c>
      <c r="N563" s="33">
        <v>44.705642857142855</v>
      </c>
      <c r="O563" s="34">
        <f t="shared" si="57"/>
        <v>626.17852780714281</v>
      </c>
      <c r="P563" s="37">
        <v>0.66</v>
      </c>
      <c r="Q563" s="37">
        <v>0.5</v>
      </c>
      <c r="R563" s="39"/>
      <c r="S563" s="37">
        <v>2.2160000000000002</v>
      </c>
      <c r="T563" s="40">
        <v>34.383000000000003</v>
      </c>
      <c r="U563" s="41">
        <v>9</v>
      </c>
      <c r="V563" s="37">
        <v>7.5090000000000003</v>
      </c>
      <c r="W563" s="37">
        <v>1.05</v>
      </c>
      <c r="X563" s="42"/>
      <c r="Y563" s="42"/>
    </row>
    <row r="564" spans="1:25" x14ac:dyDescent="0.25">
      <c r="A564" s="28" t="s">
        <v>35</v>
      </c>
      <c r="B564" s="29">
        <v>36320</v>
      </c>
      <c r="C564" s="30"/>
      <c r="D564" s="31">
        <v>3.14</v>
      </c>
      <c r="E564" s="32">
        <f t="shared" si="53"/>
        <v>97.257612680000008</v>
      </c>
      <c r="F564" s="33">
        <v>41.1</v>
      </c>
      <c r="G564" s="34">
        <f t="shared" si="54"/>
        <v>575.67537000000004</v>
      </c>
      <c r="H564" s="35">
        <v>0.17</v>
      </c>
      <c r="I564" s="36">
        <f t="shared" si="55"/>
        <v>2.3811390000000001</v>
      </c>
      <c r="J564" s="33">
        <v>84</v>
      </c>
      <c r="K564" s="34">
        <f t="shared" si="58"/>
        <v>2359.1819999999998</v>
      </c>
      <c r="L564" s="31">
        <v>3.35</v>
      </c>
      <c r="M564" s="32">
        <f t="shared" si="56"/>
        <v>103.7621027</v>
      </c>
      <c r="N564" s="33">
        <v>43.41507142857143</v>
      </c>
      <c r="O564" s="34">
        <f t="shared" si="57"/>
        <v>608.10188097857144</v>
      </c>
      <c r="P564" s="37">
        <v>0.64400000000000002</v>
      </c>
      <c r="Q564" s="37">
        <v>0.54999999999999838</v>
      </c>
      <c r="R564" s="39"/>
      <c r="S564" s="37">
        <v>2.1909999999999998</v>
      </c>
      <c r="T564" s="40">
        <v>34.378</v>
      </c>
      <c r="U564" s="41">
        <v>9.4</v>
      </c>
      <c r="V564" s="37">
        <v>7.5540000000000003</v>
      </c>
      <c r="W564" s="37">
        <v>1.07</v>
      </c>
      <c r="X564" s="42"/>
      <c r="Y564" s="42"/>
    </row>
    <row r="565" spans="1:25" x14ac:dyDescent="0.25">
      <c r="A565" s="28" t="s">
        <v>35</v>
      </c>
      <c r="B565" s="29">
        <v>36327</v>
      </c>
      <c r="C565" s="30"/>
      <c r="D565" s="31">
        <v>3.14</v>
      </c>
      <c r="E565" s="32">
        <f t="shared" si="53"/>
        <v>97.257612680000008</v>
      </c>
      <c r="F565" s="33">
        <v>40.39</v>
      </c>
      <c r="G565" s="34">
        <f t="shared" si="54"/>
        <v>565.73061300000006</v>
      </c>
      <c r="H565" s="35">
        <v>0.05</v>
      </c>
      <c r="I565" s="36">
        <f t="shared" si="55"/>
        <v>0.70033500000000004</v>
      </c>
      <c r="J565" s="33">
        <v>84.6</v>
      </c>
      <c r="K565" s="34">
        <f t="shared" si="58"/>
        <v>2376.0332999999996</v>
      </c>
      <c r="L565" s="31">
        <v>3.3</v>
      </c>
      <c r="M565" s="32">
        <f t="shared" si="56"/>
        <v>102.21341459999999</v>
      </c>
      <c r="N565" s="33">
        <v>45.63878571428571</v>
      </c>
      <c r="O565" s="34">
        <f t="shared" si="57"/>
        <v>639.24877986428567</v>
      </c>
      <c r="P565" s="37">
        <v>0.68799999999999994</v>
      </c>
      <c r="Q565" s="37">
        <v>1.0249999999999999</v>
      </c>
      <c r="R565" s="39"/>
      <c r="S565" s="37">
        <v>2.2549999999999999</v>
      </c>
      <c r="T565" s="40">
        <v>34.405000000000001</v>
      </c>
      <c r="U565" s="41">
        <v>8.8000000000000007</v>
      </c>
      <c r="V565" s="37">
        <v>7.5250000000000004</v>
      </c>
      <c r="W565" s="37">
        <v>1.0900000000000001</v>
      </c>
      <c r="X565" s="42"/>
      <c r="Y565" s="42"/>
    </row>
    <row r="566" spans="1:25" x14ac:dyDescent="0.25">
      <c r="A566" s="28" t="s">
        <v>35</v>
      </c>
      <c r="B566" s="29">
        <v>36335</v>
      </c>
      <c r="C566" s="30"/>
      <c r="D566" s="31">
        <v>3.1</v>
      </c>
      <c r="E566" s="32">
        <f t="shared" si="53"/>
        <v>96.018662200000009</v>
      </c>
      <c r="F566" s="33">
        <v>40.479999999999997</v>
      </c>
      <c r="G566" s="34">
        <f t="shared" si="54"/>
        <v>566.99121600000001</v>
      </c>
      <c r="H566" s="35">
        <v>0.03</v>
      </c>
      <c r="I566" s="36">
        <f t="shared" si="55"/>
        <v>0.42020099999999999</v>
      </c>
      <c r="J566" s="33">
        <v>83.38</v>
      </c>
      <c r="K566" s="34">
        <f t="shared" si="58"/>
        <v>2341.76899</v>
      </c>
      <c r="L566" s="31">
        <v>3.28</v>
      </c>
      <c r="M566" s="32">
        <f t="shared" si="56"/>
        <v>101.59393935999999</v>
      </c>
      <c r="N566" s="33">
        <v>44.045999999999999</v>
      </c>
      <c r="O566" s="34">
        <f t="shared" si="57"/>
        <v>616.93910819999996</v>
      </c>
      <c r="P566" s="37">
        <v>0.69</v>
      </c>
      <c r="Q566" s="37">
        <v>0.55000000000000182</v>
      </c>
      <c r="R566" s="39"/>
      <c r="S566" s="37">
        <v>2.1779999999999999</v>
      </c>
      <c r="T566" s="40">
        <v>34.399000000000001</v>
      </c>
      <c r="U566" s="41">
        <v>7.7</v>
      </c>
      <c r="V566" s="37">
        <v>7.53</v>
      </c>
      <c r="W566" s="37">
        <v>1.01</v>
      </c>
      <c r="X566" s="42"/>
      <c r="Y566" s="42"/>
    </row>
    <row r="567" spans="1:25" ht="15.75" thickBot="1" x14ac:dyDescent="0.3">
      <c r="A567" s="45" t="s">
        <v>35</v>
      </c>
      <c r="B567" s="46">
        <v>36340</v>
      </c>
      <c r="C567" s="47"/>
      <c r="D567" s="70">
        <v>3.06</v>
      </c>
      <c r="E567" s="49">
        <f t="shared" si="53"/>
        <v>94.779711720000009</v>
      </c>
      <c r="F567" s="71">
        <v>41.21</v>
      </c>
      <c r="G567" s="51">
        <f t="shared" si="54"/>
        <v>577.21610700000008</v>
      </c>
      <c r="H567" s="72">
        <v>0.02</v>
      </c>
      <c r="I567" s="53">
        <f t="shared" si="55"/>
        <v>0.28013399999999999</v>
      </c>
      <c r="J567" s="71">
        <v>82.5</v>
      </c>
      <c r="K567" s="51">
        <f t="shared" si="58"/>
        <v>2317.05375</v>
      </c>
      <c r="L567" s="70">
        <v>3.21</v>
      </c>
      <c r="M567" s="49">
        <f t="shared" si="56"/>
        <v>99.425776020000001</v>
      </c>
      <c r="N567" s="71">
        <v>44.020071428571427</v>
      </c>
      <c r="O567" s="51">
        <f t="shared" si="57"/>
        <v>616.57593447857141</v>
      </c>
      <c r="P567" s="73">
        <v>0.69299999999999995</v>
      </c>
      <c r="Q567" s="54">
        <v>0.97499999999999998</v>
      </c>
      <c r="R567" s="74"/>
      <c r="S567" s="54">
        <v>2.1749999999999998</v>
      </c>
      <c r="T567" s="75">
        <v>34.398000000000003</v>
      </c>
      <c r="U567" s="76">
        <v>8.4</v>
      </c>
      <c r="V567" s="73">
        <v>7.5149999999999997</v>
      </c>
      <c r="W567" s="73">
        <v>0.92</v>
      </c>
      <c r="X567" s="59"/>
      <c r="Y567" s="59"/>
    </row>
    <row r="568" spans="1:25" x14ac:dyDescent="0.25">
      <c r="A568" s="28" t="s">
        <v>35</v>
      </c>
      <c r="B568" s="29">
        <v>36349</v>
      </c>
      <c r="C568" s="30"/>
      <c r="D568" s="77">
        <v>3.12</v>
      </c>
      <c r="E568" s="32">
        <f t="shared" si="53"/>
        <v>96.638137440000008</v>
      </c>
      <c r="F568" s="78">
        <v>41.1</v>
      </c>
      <c r="G568" s="34">
        <f t="shared" si="54"/>
        <v>575.67537000000004</v>
      </c>
      <c r="H568" s="79">
        <v>0.03</v>
      </c>
      <c r="I568" s="36">
        <f t="shared" si="55"/>
        <v>0.42020099999999999</v>
      </c>
      <c r="J568" s="78">
        <v>87.88</v>
      </c>
      <c r="K568" s="34">
        <f t="shared" si="58"/>
        <v>2468.1537399999997</v>
      </c>
      <c r="L568" s="77">
        <v>3.19</v>
      </c>
      <c r="M568" s="32">
        <f t="shared" si="56"/>
        <v>98.806300780000001</v>
      </c>
      <c r="N568" s="33">
        <v>44.308785714285712</v>
      </c>
      <c r="O568" s="34">
        <f t="shared" si="57"/>
        <v>620.61986886428565</v>
      </c>
      <c r="P568" s="69">
        <v>0.67300000000000004</v>
      </c>
      <c r="Q568" s="37">
        <v>0.7999999999999986</v>
      </c>
      <c r="R568" s="39"/>
      <c r="S568" s="69">
        <v>2.2490000000000001</v>
      </c>
      <c r="T568" s="80">
        <v>34.414000000000001</v>
      </c>
      <c r="U568" s="81">
        <v>8.3000000000000007</v>
      </c>
      <c r="V568" s="69">
        <v>7.516</v>
      </c>
      <c r="W568" s="69">
        <v>0.93</v>
      </c>
      <c r="X568" s="42"/>
      <c r="Y568" s="42"/>
    </row>
    <row r="569" spans="1:25" x14ac:dyDescent="0.25">
      <c r="A569" s="28" t="s">
        <v>35</v>
      </c>
      <c r="B569" s="29">
        <v>36353</v>
      </c>
      <c r="C569" s="30"/>
      <c r="D569" s="77">
        <v>2.99</v>
      </c>
      <c r="E569" s="32">
        <f t="shared" si="53"/>
        <v>92.611548380000002</v>
      </c>
      <c r="F569" s="78">
        <v>40.9</v>
      </c>
      <c r="G569" s="34">
        <f t="shared" si="54"/>
        <v>572.87402999999995</v>
      </c>
      <c r="H569" s="79">
        <v>7.0000000000000007E-2</v>
      </c>
      <c r="I569" s="36">
        <f t="shared" si="55"/>
        <v>0.98046900000000015</v>
      </c>
      <c r="J569" s="78">
        <v>81.48</v>
      </c>
      <c r="K569" s="34">
        <f t="shared" si="58"/>
        <v>2288.4065399999999</v>
      </c>
      <c r="L569" s="77">
        <v>3.15</v>
      </c>
      <c r="M569" s="32">
        <f t="shared" si="56"/>
        <v>97.567350300000001</v>
      </c>
      <c r="N569" s="33">
        <v>43.552142857142861</v>
      </c>
      <c r="O569" s="34">
        <f t="shared" si="57"/>
        <v>610.02179935714298</v>
      </c>
      <c r="P569" s="69">
        <v>0.66400000000000003</v>
      </c>
      <c r="Q569" s="37">
        <v>0.77500000000000135</v>
      </c>
      <c r="R569" s="39"/>
      <c r="S569" s="69">
        <v>2.4289999999999998</v>
      </c>
      <c r="T569" s="80">
        <v>34.4</v>
      </c>
      <c r="U569" s="81">
        <v>7.4</v>
      </c>
      <c r="V569" s="69">
        <v>7.5069999999999997</v>
      </c>
      <c r="W569" s="69">
        <v>0.97</v>
      </c>
      <c r="X569" s="42"/>
      <c r="Y569" s="42"/>
    </row>
    <row r="570" spans="1:25" x14ac:dyDescent="0.25">
      <c r="A570" s="28" t="s">
        <v>35</v>
      </c>
      <c r="B570" s="29">
        <v>36361</v>
      </c>
      <c r="C570" s="30"/>
      <c r="D570" s="77">
        <v>3.08</v>
      </c>
      <c r="E570" s="32">
        <f t="shared" si="53"/>
        <v>95.399186960000009</v>
      </c>
      <c r="F570" s="78">
        <v>40.9</v>
      </c>
      <c r="G570" s="34">
        <f t="shared" si="54"/>
        <v>572.87402999999995</v>
      </c>
      <c r="H570" s="79">
        <v>0.14000000000000001</v>
      </c>
      <c r="I570" s="36">
        <f t="shared" si="55"/>
        <v>1.9609380000000003</v>
      </c>
      <c r="J570" s="78">
        <v>85</v>
      </c>
      <c r="K570" s="34">
        <f t="shared" si="58"/>
        <v>2387.2674999999999</v>
      </c>
      <c r="L570" s="77">
        <v>3.18</v>
      </c>
      <c r="M570" s="32">
        <f t="shared" si="56"/>
        <v>98.496563160000008</v>
      </c>
      <c r="N570" s="33">
        <v>43.61871428571429</v>
      </c>
      <c r="O570" s="34">
        <f t="shared" si="57"/>
        <v>610.95424538571433</v>
      </c>
      <c r="P570" s="69">
        <v>0.68899999999999995</v>
      </c>
      <c r="Q570" s="37">
        <v>0.90000000000000147</v>
      </c>
      <c r="R570" s="39"/>
      <c r="S570" s="69">
        <v>2.46</v>
      </c>
      <c r="T570" s="80">
        <v>34.395000000000003</v>
      </c>
      <c r="U570" s="81">
        <v>10.8</v>
      </c>
      <c r="V570" s="69">
        <v>7.5229999999999997</v>
      </c>
      <c r="W570" s="69">
        <v>1.04</v>
      </c>
      <c r="X570" s="42"/>
      <c r="Y570" s="42"/>
    </row>
    <row r="571" spans="1:25" x14ac:dyDescent="0.25">
      <c r="A571" s="28" t="s">
        <v>35</v>
      </c>
      <c r="B571" s="29">
        <v>36368</v>
      </c>
      <c r="C571" s="30"/>
      <c r="D571" s="77">
        <v>3.07</v>
      </c>
      <c r="E571" s="32">
        <f t="shared" si="53"/>
        <v>95.089449340000002</v>
      </c>
      <c r="F571" s="78">
        <v>40.799999999999997</v>
      </c>
      <c r="G571" s="34">
        <f t="shared" si="54"/>
        <v>571.47335999999996</v>
      </c>
      <c r="H571" s="79">
        <v>0.27</v>
      </c>
      <c r="I571" s="36">
        <f t="shared" si="55"/>
        <v>3.7818090000000004</v>
      </c>
      <c r="J571" s="78">
        <v>80.48</v>
      </c>
      <c r="K571" s="34">
        <f t="shared" si="58"/>
        <v>2260.3210400000003</v>
      </c>
      <c r="L571" s="77">
        <v>3.27</v>
      </c>
      <c r="M571" s="32">
        <f t="shared" si="56"/>
        <v>101.28420174</v>
      </c>
      <c r="N571" s="33">
        <v>42.496285714285712</v>
      </c>
      <c r="O571" s="34">
        <f t="shared" si="57"/>
        <v>595.2327251142857</v>
      </c>
      <c r="P571" s="69">
        <v>0.65100000000000002</v>
      </c>
      <c r="Q571" s="37">
        <v>0.35</v>
      </c>
      <c r="R571" s="39"/>
      <c r="S571" s="69">
        <v>2.3769999999999998</v>
      </c>
      <c r="T571" s="80">
        <v>34.384999999999998</v>
      </c>
      <c r="U571" s="81">
        <v>10</v>
      </c>
      <c r="V571" s="69">
        <v>7.5590000000000002</v>
      </c>
      <c r="W571" s="69">
        <v>1.07</v>
      </c>
      <c r="X571" s="42"/>
      <c r="Y571" s="42"/>
    </row>
    <row r="572" spans="1:25" x14ac:dyDescent="0.25">
      <c r="A572" s="28" t="s">
        <v>35</v>
      </c>
      <c r="B572" s="29">
        <v>36377</v>
      </c>
      <c r="C572" s="30"/>
      <c r="D572" s="77">
        <v>3.13</v>
      </c>
      <c r="E572" s="32">
        <f t="shared" si="53"/>
        <v>96.947875060000001</v>
      </c>
      <c r="F572" s="78">
        <v>42.75</v>
      </c>
      <c r="G572" s="34">
        <f t="shared" si="54"/>
        <v>598.78642500000001</v>
      </c>
      <c r="H572" s="79">
        <v>0.24</v>
      </c>
      <c r="I572" s="36">
        <f t="shared" si="55"/>
        <v>3.3616079999999999</v>
      </c>
      <c r="J572" s="78">
        <v>80.8</v>
      </c>
      <c r="K572" s="34">
        <f t="shared" si="58"/>
        <v>2269.3083999999999</v>
      </c>
      <c r="L572" s="77">
        <v>3.39</v>
      </c>
      <c r="M572" s="32">
        <f t="shared" si="56"/>
        <v>105.00105318</v>
      </c>
      <c r="N572" s="78">
        <v>42.463214285714287</v>
      </c>
      <c r="O572" s="34">
        <f t="shared" si="57"/>
        <v>594.76950353571431</v>
      </c>
      <c r="P572" s="69">
        <v>0.66400000000000003</v>
      </c>
      <c r="Q572" s="37">
        <v>0.42500000000000177</v>
      </c>
      <c r="R572" s="39"/>
      <c r="S572" s="69">
        <v>2.4039999999999999</v>
      </c>
      <c r="T572" s="80">
        <v>34.393999999999998</v>
      </c>
      <c r="U572" s="81">
        <v>7.8</v>
      </c>
      <c r="V572" s="69">
        <v>7.5590000000000002</v>
      </c>
      <c r="W572" s="69">
        <v>1.05</v>
      </c>
      <c r="X572" s="42"/>
      <c r="Y572" s="42"/>
    </row>
    <row r="573" spans="1:25" x14ac:dyDescent="0.25">
      <c r="A573" s="28" t="s">
        <v>35</v>
      </c>
      <c r="B573" s="29">
        <v>36383</v>
      </c>
      <c r="C573" s="30"/>
      <c r="D573" s="77">
        <v>3.04</v>
      </c>
      <c r="E573" s="32">
        <f t="shared" si="53"/>
        <v>94.160236480000009</v>
      </c>
      <c r="F573" s="78">
        <v>41.75</v>
      </c>
      <c r="G573" s="34">
        <f t="shared" si="54"/>
        <v>584.77972499999998</v>
      </c>
      <c r="H573" s="79">
        <v>0.13</v>
      </c>
      <c r="I573" s="36">
        <f t="shared" si="55"/>
        <v>1.8208710000000001</v>
      </c>
      <c r="J573" s="78">
        <v>82.54</v>
      </c>
      <c r="K573" s="34">
        <f t="shared" si="58"/>
        <v>2318.1771699999999</v>
      </c>
      <c r="L573" s="77">
        <v>3.19</v>
      </c>
      <c r="M573" s="32">
        <f t="shared" si="56"/>
        <v>98.806300780000001</v>
      </c>
      <c r="N573" s="78">
        <v>42.107500000000002</v>
      </c>
      <c r="O573" s="34">
        <f t="shared" si="57"/>
        <v>589.78712025000004</v>
      </c>
      <c r="P573" s="69">
        <v>0.628</v>
      </c>
      <c r="Q573" s="37">
        <v>0.82499999999999929</v>
      </c>
      <c r="R573" s="39"/>
      <c r="S573" s="69">
        <v>2.234</v>
      </c>
      <c r="T573" s="80">
        <v>34.408000000000001</v>
      </c>
      <c r="U573" s="81">
        <v>8.4</v>
      </c>
      <c r="V573" s="69">
        <v>7.7439999999999998</v>
      </c>
      <c r="W573" s="69">
        <v>1.05</v>
      </c>
      <c r="X573" s="42"/>
      <c r="Y573" s="42"/>
    </row>
    <row r="574" spans="1:25" x14ac:dyDescent="0.25">
      <c r="A574" s="28" t="s">
        <v>35</v>
      </c>
      <c r="B574" s="29">
        <v>36390</v>
      </c>
      <c r="C574" s="30"/>
      <c r="D574" s="77">
        <v>3.05</v>
      </c>
      <c r="E574" s="32">
        <f t="shared" si="53"/>
        <v>94.469974100000002</v>
      </c>
      <c r="F574" s="78">
        <v>40.5</v>
      </c>
      <c r="G574" s="34">
        <f t="shared" si="54"/>
        <v>567.27134999999998</v>
      </c>
      <c r="H574" s="79">
        <v>0.15</v>
      </c>
      <c r="I574" s="36">
        <f t="shared" si="55"/>
        <v>2.1010049999999998</v>
      </c>
      <c r="J574" s="78">
        <v>79.72</v>
      </c>
      <c r="K574" s="34">
        <f t="shared" si="58"/>
        <v>2238.97606</v>
      </c>
      <c r="L574" s="77">
        <v>3.24</v>
      </c>
      <c r="M574" s="32">
        <f t="shared" si="56"/>
        <v>100.35498888000001</v>
      </c>
      <c r="N574" s="78">
        <v>42.276357142857144</v>
      </c>
      <c r="O574" s="34">
        <f t="shared" si="57"/>
        <v>592.15225159285717</v>
      </c>
      <c r="P574" s="69">
        <v>0.63</v>
      </c>
      <c r="Q574" s="37">
        <v>0.90000000000000147</v>
      </c>
      <c r="R574" s="39"/>
      <c r="S574" s="69">
        <v>2.3969999999999998</v>
      </c>
      <c r="T574" s="80">
        <v>34.404000000000003</v>
      </c>
      <c r="U574" s="81">
        <v>8.1</v>
      </c>
      <c r="V574" s="69">
        <v>7.6150000000000002</v>
      </c>
      <c r="W574" s="69">
        <v>1.1000000000000001</v>
      </c>
      <c r="X574" s="42"/>
      <c r="Y574" s="42"/>
    </row>
    <row r="575" spans="1:25" x14ac:dyDescent="0.25">
      <c r="A575" s="28" t="s">
        <v>35</v>
      </c>
      <c r="B575" s="29">
        <v>36396</v>
      </c>
      <c r="C575" s="30"/>
      <c r="D575" s="77">
        <v>3.05</v>
      </c>
      <c r="E575" s="32">
        <f t="shared" si="53"/>
        <v>94.469974100000002</v>
      </c>
      <c r="F575" s="78">
        <v>41.94</v>
      </c>
      <c r="G575" s="34">
        <f t="shared" si="54"/>
        <v>587.44099800000004</v>
      </c>
      <c r="H575" s="79">
        <v>0.02</v>
      </c>
      <c r="I575" s="36">
        <f t="shared" si="55"/>
        <v>0.28013399999999999</v>
      </c>
      <c r="J575" s="78">
        <v>83.4</v>
      </c>
      <c r="K575" s="34">
        <f t="shared" si="58"/>
        <v>2342.3307</v>
      </c>
      <c r="L575" s="77">
        <v>3.17</v>
      </c>
      <c r="M575" s="32">
        <f t="shared" si="56"/>
        <v>98.186825540000001</v>
      </c>
      <c r="N575" s="78">
        <v>42.334000000000003</v>
      </c>
      <c r="O575" s="34">
        <f t="shared" si="57"/>
        <v>592.95963780000011</v>
      </c>
      <c r="P575" s="69">
        <v>0.62</v>
      </c>
      <c r="Q575" s="37">
        <v>0.19999999999999879</v>
      </c>
      <c r="R575" s="39"/>
      <c r="S575" s="69">
        <v>2.4249999999999998</v>
      </c>
      <c r="T575" s="80">
        <v>34.427</v>
      </c>
      <c r="U575" s="81">
        <v>8.6</v>
      </c>
      <c r="V575" s="69">
        <v>7.5510000000000002</v>
      </c>
      <c r="W575" s="69">
        <v>1.06</v>
      </c>
      <c r="X575" s="42"/>
      <c r="Y575" s="42"/>
    </row>
    <row r="576" spans="1:25" x14ac:dyDescent="0.25">
      <c r="A576" s="28" t="s">
        <v>35</v>
      </c>
      <c r="B576" s="29">
        <v>36403</v>
      </c>
      <c r="C576" s="30"/>
      <c r="D576" s="77">
        <v>2.99</v>
      </c>
      <c r="E576" s="32">
        <f t="shared" si="53"/>
        <v>92.611548380000002</v>
      </c>
      <c r="F576" s="78">
        <v>40.9</v>
      </c>
      <c r="G576" s="34">
        <f t="shared" si="54"/>
        <v>572.87402999999995</v>
      </c>
      <c r="H576" s="79">
        <v>0.04</v>
      </c>
      <c r="I576" s="36">
        <f t="shared" si="55"/>
        <v>0.56026799999999999</v>
      </c>
      <c r="J576" s="78">
        <v>82.3</v>
      </c>
      <c r="K576" s="34">
        <f t="shared" si="58"/>
        <v>2311.4366500000001</v>
      </c>
      <c r="L576" s="77">
        <v>3.14</v>
      </c>
      <c r="M576" s="32">
        <f t="shared" si="56"/>
        <v>97.257612680000008</v>
      </c>
      <c r="N576" s="78">
        <v>43.7</v>
      </c>
      <c r="O576" s="34">
        <f t="shared" si="57"/>
        <v>612.09279000000004</v>
      </c>
      <c r="P576" s="69">
        <v>0.61</v>
      </c>
      <c r="Q576" s="37">
        <v>1.0249999999999999</v>
      </c>
      <c r="R576" s="39"/>
      <c r="S576" s="69">
        <v>2.331</v>
      </c>
      <c r="T576" s="80">
        <v>34.42</v>
      </c>
      <c r="U576" s="81">
        <v>10.9</v>
      </c>
      <c r="V576" s="69">
        <v>7.633</v>
      </c>
      <c r="W576" s="69">
        <v>1.06</v>
      </c>
      <c r="X576" s="42"/>
      <c r="Y576" s="42"/>
    </row>
    <row r="577" spans="1:25" x14ac:dyDescent="0.25">
      <c r="A577" s="28" t="s">
        <v>35</v>
      </c>
      <c r="B577" s="29">
        <v>36411</v>
      </c>
      <c r="C577" s="30"/>
      <c r="D577" s="77">
        <v>3.07</v>
      </c>
      <c r="E577" s="32">
        <f t="shared" si="53"/>
        <v>95.089449340000002</v>
      </c>
      <c r="F577" s="78">
        <v>41.9</v>
      </c>
      <c r="G577" s="34">
        <f t="shared" si="54"/>
        <v>586.88072999999997</v>
      </c>
      <c r="H577" s="79">
        <v>0.02</v>
      </c>
      <c r="I577" s="36">
        <f t="shared" si="55"/>
        <v>0.28013399999999999</v>
      </c>
      <c r="J577" s="78">
        <v>82.6</v>
      </c>
      <c r="K577" s="34">
        <f t="shared" si="58"/>
        <v>2319.8622999999998</v>
      </c>
      <c r="L577" s="77">
        <v>3.31</v>
      </c>
      <c r="M577" s="32">
        <f t="shared" si="56"/>
        <v>102.52315222</v>
      </c>
      <c r="N577" s="78">
        <v>43.08614285714286</v>
      </c>
      <c r="O577" s="34">
        <f t="shared" si="57"/>
        <v>603.49467715714297</v>
      </c>
      <c r="P577" s="69">
        <v>0.60699999999999998</v>
      </c>
      <c r="Q577" s="37">
        <v>0.89999999999999802</v>
      </c>
      <c r="R577" s="39"/>
      <c r="S577" s="69">
        <v>2.4140000000000001</v>
      </c>
      <c r="T577" s="80">
        <v>34.404000000000003</v>
      </c>
      <c r="U577" s="81">
        <v>8.3000000000000007</v>
      </c>
      <c r="V577" s="69">
        <v>7.5880000000000001</v>
      </c>
      <c r="W577" s="69">
        <v>1.06</v>
      </c>
      <c r="X577" s="42"/>
      <c r="Y577" s="42"/>
    </row>
    <row r="578" spans="1:25" x14ac:dyDescent="0.25">
      <c r="A578" s="28" t="s">
        <v>35</v>
      </c>
      <c r="B578" s="29">
        <v>36418</v>
      </c>
      <c r="C578" s="30"/>
      <c r="D578" s="77">
        <v>3.09</v>
      </c>
      <c r="E578" s="32">
        <f t="shared" si="53"/>
        <v>95.708924580000001</v>
      </c>
      <c r="F578" s="78">
        <v>40.4</v>
      </c>
      <c r="G578" s="34">
        <f t="shared" si="54"/>
        <v>565.87067999999999</v>
      </c>
      <c r="H578" s="79">
        <v>0.04</v>
      </c>
      <c r="I578" s="36">
        <f t="shared" si="55"/>
        <v>0.56026799999999999</v>
      </c>
      <c r="J578" s="78">
        <v>79.63</v>
      </c>
      <c r="K578" s="34">
        <f t="shared" si="58"/>
        <v>2236.4483649999997</v>
      </c>
      <c r="L578" s="77">
        <v>3.29</v>
      </c>
      <c r="M578" s="32">
        <f t="shared" si="56"/>
        <v>101.90367698</v>
      </c>
      <c r="N578" s="78">
        <v>42.266285714285708</v>
      </c>
      <c r="O578" s="34">
        <f t="shared" si="57"/>
        <v>592.01118411428558</v>
      </c>
      <c r="P578" s="69">
        <v>0.58599999999999997</v>
      </c>
      <c r="Q578" s="37">
        <v>0.52499999999999769</v>
      </c>
      <c r="R578" s="39"/>
      <c r="S578" s="69">
        <v>2.375</v>
      </c>
      <c r="T578" s="80">
        <v>34.401000000000003</v>
      </c>
      <c r="U578" s="81">
        <v>8.1</v>
      </c>
      <c r="V578" s="69">
        <v>7.5880000000000001</v>
      </c>
      <c r="W578" s="69">
        <v>1.06</v>
      </c>
      <c r="X578" s="42"/>
      <c r="Y578" s="42"/>
    </row>
    <row r="579" spans="1:25" x14ac:dyDescent="0.25">
      <c r="A579" s="28" t="s">
        <v>35</v>
      </c>
      <c r="B579" s="29">
        <v>36423</v>
      </c>
      <c r="C579" s="30"/>
      <c r="D579" s="77">
        <v>3.04</v>
      </c>
      <c r="E579" s="32">
        <f t="shared" ref="E579:E630" si="59">D579*30.973762</f>
        <v>94.160236480000009</v>
      </c>
      <c r="F579" s="78">
        <v>42.07</v>
      </c>
      <c r="G579" s="34">
        <f t="shared" ref="G579:G630" si="60">F579*14.0067</f>
        <v>589.26186900000005</v>
      </c>
      <c r="H579" s="79">
        <v>0.03</v>
      </c>
      <c r="I579" s="36">
        <f t="shared" ref="I579:I630" si="61">H579*14.0067</f>
        <v>0.42020099999999999</v>
      </c>
      <c r="J579" s="78">
        <v>81.84</v>
      </c>
      <c r="K579" s="34">
        <f t="shared" si="58"/>
        <v>2298.5173199999999</v>
      </c>
      <c r="L579" s="77">
        <v>3.25</v>
      </c>
      <c r="M579" s="32">
        <f t="shared" ref="M579:M642" si="62">L579*30.973762</f>
        <v>100.6647265</v>
      </c>
      <c r="N579" s="78">
        <v>43.740499999999997</v>
      </c>
      <c r="O579" s="34">
        <f t="shared" ref="O579:O642" si="63">N579*14.0067</f>
        <v>612.66006134999998</v>
      </c>
      <c r="P579" s="69">
        <v>0.627</v>
      </c>
      <c r="Q579" s="37">
        <v>1.25</v>
      </c>
      <c r="R579" s="39"/>
      <c r="S579" s="69">
        <v>2.238</v>
      </c>
      <c r="T579" s="80">
        <v>34.411999999999999</v>
      </c>
      <c r="U579" s="81">
        <v>10.3</v>
      </c>
      <c r="V579" s="69">
        <v>7.6050000000000004</v>
      </c>
      <c r="W579" s="69">
        <v>1.0900000000000001</v>
      </c>
      <c r="X579" s="42"/>
      <c r="Y579" s="42"/>
    </row>
    <row r="580" spans="1:25" x14ac:dyDescent="0.25">
      <c r="A580" s="28" t="s">
        <v>35</v>
      </c>
      <c r="B580" s="29">
        <v>36433</v>
      </c>
      <c r="C580" s="30"/>
      <c r="D580" s="77">
        <v>2.96</v>
      </c>
      <c r="E580" s="32">
        <f t="shared" si="59"/>
        <v>91.682335519999995</v>
      </c>
      <c r="F580" s="78">
        <v>40.21</v>
      </c>
      <c r="G580" s="34">
        <f t="shared" si="60"/>
        <v>563.20940700000006</v>
      </c>
      <c r="H580" s="79">
        <v>0.09</v>
      </c>
      <c r="I580" s="36">
        <f t="shared" si="61"/>
        <v>1.2606029999999999</v>
      </c>
      <c r="J580" s="78">
        <v>81.8</v>
      </c>
      <c r="K580" s="34">
        <f t="shared" si="58"/>
        <v>2297.3939</v>
      </c>
      <c r="L580" s="77">
        <v>3.15</v>
      </c>
      <c r="M580" s="32">
        <f t="shared" si="62"/>
        <v>97.567350300000001</v>
      </c>
      <c r="N580" s="78">
        <v>45.103142857142856</v>
      </c>
      <c r="O580" s="34">
        <f t="shared" si="63"/>
        <v>631.74619105714282</v>
      </c>
      <c r="P580" s="69">
        <v>0.61099999999999999</v>
      </c>
      <c r="Q580" s="37">
        <v>0.82499999999999929</v>
      </c>
      <c r="R580" s="39"/>
      <c r="S580" s="69">
        <v>2.37</v>
      </c>
      <c r="T580" s="80">
        <v>34.381999999999998</v>
      </c>
      <c r="U580" s="81">
        <v>10.3</v>
      </c>
      <c r="V580" s="69">
        <v>7.6070000000000002</v>
      </c>
      <c r="W580" s="69">
        <v>1.06</v>
      </c>
      <c r="X580" s="42"/>
      <c r="Y580" s="42"/>
    </row>
    <row r="581" spans="1:25" x14ac:dyDescent="0.25">
      <c r="A581" s="28" t="s">
        <v>35</v>
      </c>
      <c r="B581" s="29">
        <v>36445</v>
      </c>
      <c r="C581" s="30"/>
      <c r="D581" s="77">
        <v>2.92</v>
      </c>
      <c r="E581" s="32">
        <f t="shared" si="59"/>
        <v>90.443385039999995</v>
      </c>
      <c r="F581" s="78">
        <v>40.96</v>
      </c>
      <c r="G581" s="34">
        <f t="shared" si="60"/>
        <v>573.71443199999999</v>
      </c>
      <c r="H581" s="79">
        <v>0.17</v>
      </c>
      <c r="I581" s="36">
        <f t="shared" si="61"/>
        <v>2.3811390000000001</v>
      </c>
      <c r="J581" s="78">
        <v>79.42</v>
      </c>
      <c r="K581" s="34">
        <f t="shared" si="58"/>
        <v>2230.5504099999998</v>
      </c>
      <c r="L581" s="77">
        <v>3.06</v>
      </c>
      <c r="M581" s="32">
        <f t="shared" si="62"/>
        <v>94.779711720000009</v>
      </c>
      <c r="N581" s="78">
        <v>42.119071428571431</v>
      </c>
      <c r="O581" s="34">
        <f t="shared" si="63"/>
        <v>589.94919777857149</v>
      </c>
      <c r="P581" s="69">
        <v>0.622</v>
      </c>
      <c r="Q581" s="37">
        <v>1.05</v>
      </c>
      <c r="R581" s="39"/>
      <c r="S581" s="69">
        <v>2.2480000000000002</v>
      </c>
      <c r="T581" s="80">
        <v>34.423999999999999</v>
      </c>
      <c r="U581" s="81">
        <v>8.1</v>
      </c>
      <c r="V581" s="69">
        <v>7.5629999999999997</v>
      </c>
      <c r="W581" s="69">
        <v>1.1499999999999999</v>
      </c>
      <c r="X581" s="42"/>
      <c r="Y581" s="42"/>
    </row>
    <row r="582" spans="1:25" x14ac:dyDescent="0.25">
      <c r="A582" s="28" t="s">
        <v>35</v>
      </c>
      <c r="B582" s="29">
        <v>36467</v>
      </c>
      <c r="C582" s="30"/>
      <c r="D582" s="77">
        <v>3.01</v>
      </c>
      <c r="E582" s="32">
        <f t="shared" si="59"/>
        <v>93.231023620000002</v>
      </c>
      <c r="F582" s="78">
        <v>41.27</v>
      </c>
      <c r="G582" s="34">
        <f t="shared" si="60"/>
        <v>578.05650900000001</v>
      </c>
      <c r="H582" s="79">
        <v>0.1</v>
      </c>
      <c r="I582" s="36">
        <f t="shared" si="61"/>
        <v>1.4006700000000001</v>
      </c>
      <c r="J582" s="78">
        <v>88.8</v>
      </c>
      <c r="K582" s="34">
        <f t="shared" si="58"/>
        <v>2493.9924000000001</v>
      </c>
      <c r="L582" s="77">
        <v>3.15</v>
      </c>
      <c r="M582" s="32">
        <f t="shared" si="62"/>
        <v>97.567350300000001</v>
      </c>
      <c r="N582" s="78">
        <v>43.074357142857146</v>
      </c>
      <c r="O582" s="34">
        <f t="shared" si="63"/>
        <v>603.32959819285725</v>
      </c>
      <c r="P582" s="69">
        <v>0.60199999999999998</v>
      </c>
      <c r="Q582" s="37">
        <v>0.47499999999999998</v>
      </c>
      <c r="R582" s="39"/>
      <c r="S582" s="69">
        <v>2.2570000000000001</v>
      </c>
      <c r="T582" s="80">
        <v>34.402999999999999</v>
      </c>
      <c r="U582" s="81">
        <v>8.4</v>
      </c>
      <c r="V582" s="69">
        <v>7.5759999999999996</v>
      </c>
      <c r="W582" s="69">
        <v>1.1100000000000001</v>
      </c>
      <c r="X582" s="42"/>
      <c r="Y582" s="42"/>
    </row>
    <row r="583" spans="1:25" x14ac:dyDescent="0.25">
      <c r="A583" s="28" t="s">
        <v>35</v>
      </c>
      <c r="B583" s="29">
        <v>36509</v>
      </c>
      <c r="C583" s="30"/>
      <c r="D583" s="77">
        <v>2.98</v>
      </c>
      <c r="E583" s="32">
        <f t="shared" si="59"/>
        <v>92.301810759999995</v>
      </c>
      <c r="F583" s="78">
        <v>39.799999999999997</v>
      </c>
      <c r="G583" s="34">
        <f t="shared" si="60"/>
        <v>557.46665999999993</v>
      </c>
      <c r="H583" s="79">
        <v>0.04</v>
      </c>
      <c r="I583" s="36">
        <f t="shared" si="61"/>
        <v>0.56026799999999999</v>
      </c>
      <c r="J583" s="78">
        <v>80.599999999999994</v>
      </c>
      <c r="K583" s="34">
        <f t="shared" si="58"/>
        <v>2263.6913</v>
      </c>
      <c r="L583" s="77">
        <v>3.16</v>
      </c>
      <c r="M583" s="32">
        <f t="shared" si="62"/>
        <v>97.877087920000008</v>
      </c>
      <c r="N583" s="78">
        <v>41.027357142857149</v>
      </c>
      <c r="O583" s="34">
        <f t="shared" si="63"/>
        <v>574.65788329285726</v>
      </c>
      <c r="P583" s="69">
        <v>0.67500000000000004</v>
      </c>
      <c r="Q583" s="37">
        <v>5.5</v>
      </c>
      <c r="R583" s="39"/>
      <c r="S583" s="69">
        <v>2.2360000000000002</v>
      </c>
      <c r="T583" s="80">
        <v>34.357999999999997</v>
      </c>
      <c r="U583" s="81">
        <v>9.1999999999999993</v>
      </c>
      <c r="V583" s="69">
        <v>7.5410000000000004</v>
      </c>
      <c r="W583" s="69">
        <v>1.1499999999999999</v>
      </c>
      <c r="X583" s="42"/>
      <c r="Y583" s="42"/>
    </row>
    <row r="584" spans="1:25" x14ac:dyDescent="0.25">
      <c r="A584" s="28" t="s">
        <v>35</v>
      </c>
      <c r="B584" s="29">
        <v>36535</v>
      </c>
      <c r="C584" s="82"/>
      <c r="D584" s="77">
        <v>3.05</v>
      </c>
      <c r="E584" s="32">
        <f t="shared" si="59"/>
        <v>94.469974100000002</v>
      </c>
      <c r="F584" s="78">
        <v>42.5</v>
      </c>
      <c r="G584" s="34">
        <f t="shared" si="60"/>
        <v>595.28475000000003</v>
      </c>
      <c r="H584" s="79">
        <v>0.15</v>
      </c>
      <c r="I584" s="36">
        <f t="shared" si="61"/>
        <v>2.1010049999999998</v>
      </c>
      <c r="J584" s="78">
        <v>88.5</v>
      </c>
      <c r="K584" s="34">
        <f t="shared" si="58"/>
        <v>2485.56675</v>
      </c>
      <c r="L584" s="77">
        <v>3.06</v>
      </c>
      <c r="M584" s="32">
        <f t="shared" si="62"/>
        <v>94.779711720000009</v>
      </c>
      <c r="N584" s="78">
        <v>42.968071428571427</v>
      </c>
      <c r="O584" s="34">
        <f t="shared" si="63"/>
        <v>601.84088607857143</v>
      </c>
      <c r="P584" s="69">
        <v>0.61399999999999999</v>
      </c>
      <c r="Q584" s="37">
        <v>0.62500000000000056</v>
      </c>
      <c r="R584" s="39"/>
      <c r="S584" s="69">
        <v>2.3119999999999998</v>
      </c>
      <c r="T584" s="80">
        <v>34.457000000000001</v>
      </c>
      <c r="U584" s="81">
        <v>8.8000000000000007</v>
      </c>
      <c r="V584" s="69">
        <v>7.5460000000000003</v>
      </c>
      <c r="W584" s="69">
        <v>1.56</v>
      </c>
      <c r="X584" s="42"/>
      <c r="Y584" s="42"/>
    </row>
    <row r="585" spans="1:25" x14ac:dyDescent="0.25">
      <c r="A585" s="28" t="s">
        <v>35</v>
      </c>
      <c r="B585" s="68">
        <v>36563</v>
      </c>
      <c r="C585" s="82"/>
      <c r="D585" s="77">
        <v>3.09</v>
      </c>
      <c r="E585" s="32">
        <f t="shared" si="59"/>
        <v>95.708924580000001</v>
      </c>
      <c r="F585" s="78">
        <v>41.29</v>
      </c>
      <c r="G585" s="34">
        <f t="shared" si="60"/>
        <v>578.33664299999998</v>
      </c>
      <c r="H585" s="79">
        <v>0.25</v>
      </c>
      <c r="I585" s="36">
        <f t="shared" si="61"/>
        <v>3.5016750000000001</v>
      </c>
      <c r="J585" s="78">
        <v>80.42</v>
      </c>
      <c r="K585" s="34">
        <f t="shared" si="58"/>
        <v>2258.63591</v>
      </c>
      <c r="L585" s="77">
        <v>3.25</v>
      </c>
      <c r="M585" s="32">
        <f t="shared" si="62"/>
        <v>100.6647265</v>
      </c>
      <c r="N585" s="78">
        <v>41.977499999999999</v>
      </c>
      <c r="O585" s="34">
        <f t="shared" si="63"/>
        <v>587.96624925000003</v>
      </c>
      <c r="P585" s="69">
        <v>0.68</v>
      </c>
      <c r="Q585" s="69">
        <v>0.98</v>
      </c>
      <c r="R585" s="43"/>
      <c r="S585" s="69">
        <v>2.31</v>
      </c>
      <c r="T585" s="80">
        <v>34.331000000000003</v>
      </c>
      <c r="U585" s="81">
        <v>8.6</v>
      </c>
      <c r="V585" s="69">
        <v>7.569</v>
      </c>
      <c r="W585" s="69">
        <v>1.25</v>
      </c>
      <c r="X585" s="42"/>
      <c r="Y585" s="42"/>
    </row>
    <row r="586" spans="1:25" x14ac:dyDescent="0.25">
      <c r="A586" s="28" t="s">
        <v>35</v>
      </c>
      <c r="B586" s="68">
        <v>36586</v>
      </c>
      <c r="C586" s="82"/>
      <c r="D586" s="77">
        <v>3.17</v>
      </c>
      <c r="E586" s="32">
        <f t="shared" si="59"/>
        <v>98.186825540000001</v>
      </c>
      <c r="F586" s="78">
        <v>41.88</v>
      </c>
      <c r="G586" s="34">
        <f t="shared" si="60"/>
        <v>586.600596</v>
      </c>
      <c r="H586" s="79">
        <v>0.16</v>
      </c>
      <c r="I586" s="36">
        <f t="shared" si="61"/>
        <v>2.241072</v>
      </c>
      <c r="J586" s="78">
        <v>88.3</v>
      </c>
      <c r="K586" s="34">
        <f t="shared" si="58"/>
        <v>2479.94965</v>
      </c>
      <c r="L586" s="77">
        <v>3.29</v>
      </c>
      <c r="M586" s="32">
        <f t="shared" si="62"/>
        <v>101.90367698</v>
      </c>
      <c r="N586" s="78">
        <v>42.451000000000001</v>
      </c>
      <c r="O586" s="34">
        <f t="shared" si="63"/>
        <v>594.59842170000002</v>
      </c>
      <c r="P586" s="69">
        <v>0.627</v>
      </c>
      <c r="Q586" s="37">
        <v>0.87500000000000078</v>
      </c>
      <c r="R586" s="39"/>
      <c r="S586" s="69">
        <v>2.3490000000000002</v>
      </c>
      <c r="T586" s="80">
        <v>34.402999999999999</v>
      </c>
      <c r="U586" s="81">
        <v>8</v>
      </c>
      <c r="V586" s="69">
        <v>7.5670000000000002</v>
      </c>
      <c r="W586" s="69">
        <v>1.2</v>
      </c>
      <c r="X586" s="42"/>
      <c r="Y586" s="42"/>
    </row>
    <row r="587" spans="1:25" x14ac:dyDescent="0.25">
      <c r="A587" s="28" t="s">
        <v>35</v>
      </c>
      <c r="B587" s="68">
        <v>36626</v>
      </c>
      <c r="C587" s="82"/>
      <c r="D587" s="77">
        <v>3.06</v>
      </c>
      <c r="E587" s="32">
        <f t="shared" si="59"/>
        <v>94.779711720000009</v>
      </c>
      <c r="F587" s="78">
        <v>41.14</v>
      </c>
      <c r="G587" s="34">
        <f t="shared" si="60"/>
        <v>576.23563799999999</v>
      </c>
      <c r="H587" s="79">
        <v>0.06</v>
      </c>
      <c r="I587" s="36">
        <f t="shared" si="61"/>
        <v>0.84040199999999998</v>
      </c>
      <c r="J587" s="78">
        <v>86.35</v>
      </c>
      <c r="K587" s="34">
        <f t="shared" si="58"/>
        <v>2425.1829249999996</v>
      </c>
      <c r="L587" s="77">
        <v>3.07</v>
      </c>
      <c r="M587" s="32">
        <f t="shared" si="62"/>
        <v>95.089449340000002</v>
      </c>
      <c r="N587" s="78">
        <v>43.758428571428574</v>
      </c>
      <c r="O587" s="34">
        <f t="shared" si="63"/>
        <v>612.91118147142868</v>
      </c>
      <c r="P587" s="69">
        <v>0.71399999999999997</v>
      </c>
      <c r="Q587" s="37">
        <v>0.7999999999999986</v>
      </c>
      <c r="R587" s="39"/>
      <c r="S587" s="69">
        <v>2.3420000000000001</v>
      </c>
      <c r="T587" s="80">
        <v>34.393000000000001</v>
      </c>
      <c r="U587" s="81">
        <v>10.3</v>
      </c>
      <c r="V587" s="69">
        <v>7.5709999999999997</v>
      </c>
      <c r="W587" s="69">
        <v>1.21</v>
      </c>
      <c r="X587" s="42"/>
      <c r="Y587" s="42"/>
    </row>
    <row r="588" spans="1:25" x14ac:dyDescent="0.25">
      <c r="A588" s="28" t="s">
        <v>35</v>
      </c>
      <c r="B588" s="68">
        <v>36661</v>
      </c>
      <c r="C588" s="82"/>
      <c r="D588" s="77">
        <v>3.02</v>
      </c>
      <c r="E588" s="32">
        <f t="shared" si="59"/>
        <v>93.540761240000009</v>
      </c>
      <c r="F588" s="78">
        <v>40.799999999999997</v>
      </c>
      <c r="G588" s="34">
        <f t="shared" si="60"/>
        <v>571.47335999999996</v>
      </c>
      <c r="H588" s="79">
        <v>0.04</v>
      </c>
      <c r="I588" s="36">
        <f t="shared" si="61"/>
        <v>0.56026799999999999</v>
      </c>
      <c r="J588" s="78">
        <v>83.5</v>
      </c>
      <c r="K588" s="34">
        <f t="shared" si="58"/>
        <v>2345.1392500000002</v>
      </c>
      <c r="L588" s="77">
        <v>3.17</v>
      </c>
      <c r="M588" s="32">
        <f t="shared" si="62"/>
        <v>98.186825540000001</v>
      </c>
      <c r="N588" s="78">
        <v>43.842214285714292</v>
      </c>
      <c r="O588" s="34">
        <f t="shared" si="63"/>
        <v>614.08474283571434</v>
      </c>
      <c r="P588" s="69">
        <v>0.64</v>
      </c>
      <c r="Q588" s="37">
        <v>1</v>
      </c>
      <c r="R588" s="39"/>
      <c r="S588" s="69">
        <v>2.2770000000000001</v>
      </c>
      <c r="T588" s="80">
        <v>34.366999999999997</v>
      </c>
      <c r="U588" s="81">
        <v>7.6</v>
      </c>
      <c r="V588" s="69">
        <v>7.585</v>
      </c>
      <c r="W588" s="69">
        <v>1.1200000000000001</v>
      </c>
      <c r="X588" s="42"/>
      <c r="Y588" s="42"/>
    </row>
    <row r="589" spans="1:25" x14ac:dyDescent="0.25">
      <c r="A589" s="28" t="s">
        <v>35</v>
      </c>
      <c r="B589" s="68">
        <v>36683</v>
      </c>
      <c r="C589" s="82"/>
      <c r="D589" s="77">
        <v>3.05</v>
      </c>
      <c r="E589" s="32">
        <f t="shared" si="59"/>
        <v>94.469974100000002</v>
      </c>
      <c r="F589" s="78">
        <v>41.8</v>
      </c>
      <c r="G589" s="34">
        <f t="shared" si="60"/>
        <v>585.48005999999998</v>
      </c>
      <c r="H589" s="79">
        <v>0.04</v>
      </c>
      <c r="I589" s="36">
        <f t="shared" si="61"/>
        <v>0.56026799999999999</v>
      </c>
      <c r="J589" s="78">
        <v>83.1</v>
      </c>
      <c r="K589" s="34">
        <f t="shared" si="58"/>
        <v>2333.9050499999998</v>
      </c>
      <c r="L589" s="77">
        <v>3.13</v>
      </c>
      <c r="M589" s="32">
        <f t="shared" si="62"/>
        <v>96.947875060000001</v>
      </c>
      <c r="N589" s="78">
        <v>43.822571428571429</v>
      </c>
      <c r="O589" s="34">
        <f t="shared" si="63"/>
        <v>613.8096112285715</v>
      </c>
      <c r="P589" s="69">
        <v>0.67800000000000005</v>
      </c>
      <c r="Q589" s="37">
        <v>1.05</v>
      </c>
      <c r="R589" s="39"/>
      <c r="S589" s="69">
        <v>2.3159999999999998</v>
      </c>
      <c r="T589" s="80">
        <v>34.334000000000003</v>
      </c>
      <c r="U589" s="81">
        <v>7.5</v>
      </c>
      <c r="V589" s="69">
        <v>7.5430000000000001</v>
      </c>
      <c r="W589" s="69">
        <v>1</v>
      </c>
      <c r="X589" s="42"/>
      <c r="Y589" s="42"/>
    </row>
    <row r="590" spans="1:25" x14ac:dyDescent="0.25">
      <c r="A590" s="28" t="s">
        <v>35</v>
      </c>
      <c r="B590" s="68">
        <v>36733</v>
      </c>
      <c r="C590" s="82"/>
      <c r="D590" s="77">
        <v>3.1</v>
      </c>
      <c r="E590" s="32">
        <f t="shared" si="59"/>
        <v>96.018662200000009</v>
      </c>
      <c r="F590" s="78">
        <v>41.5</v>
      </c>
      <c r="G590" s="34">
        <f t="shared" si="60"/>
        <v>581.27805000000001</v>
      </c>
      <c r="H590" s="79">
        <v>0.03</v>
      </c>
      <c r="I590" s="36">
        <f t="shared" si="61"/>
        <v>0.42020099999999999</v>
      </c>
      <c r="J590" s="78">
        <v>90.6</v>
      </c>
      <c r="K590" s="34">
        <f t="shared" si="58"/>
        <v>2544.5463</v>
      </c>
      <c r="L590" s="77">
        <v>3.24</v>
      </c>
      <c r="M590" s="32">
        <f t="shared" si="62"/>
        <v>100.35498888000001</v>
      </c>
      <c r="N590" s="78">
        <v>42.707142857142856</v>
      </c>
      <c r="O590" s="34">
        <f t="shared" si="63"/>
        <v>598.18613785714285</v>
      </c>
      <c r="P590" s="69">
        <v>0.65700000000000003</v>
      </c>
      <c r="Q590" s="37">
        <v>1.2</v>
      </c>
      <c r="R590" s="39"/>
      <c r="S590" s="69">
        <v>2.3849999999999998</v>
      </c>
      <c r="T590" s="80">
        <v>34.399000000000001</v>
      </c>
      <c r="U590" s="81">
        <v>7.7</v>
      </c>
      <c r="V590" s="69">
        <v>7.569</v>
      </c>
      <c r="W590" s="69">
        <v>1.04</v>
      </c>
      <c r="X590" s="42"/>
      <c r="Y590" s="42"/>
    </row>
    <row r="591" spans="1:25" x14ac:dyDescent="0.25">
      <c r="A591" s="28" t="s">
        <v>35</v>
      </c>
      <c r="B591" s="68">
        <v>36768</v>
      </c>
      <c r="C591" s="82"/>
      <c r="D591" s="77">
        <v>3.02</v>
      </c>
      <c r="E591" s="32">
        <f t="shared" si="59"/>
        <v>93.540761240000009</v>
      </c>
      <c r="F591" s="78">
        <v>41.7</v>
      </c>
      <c r="G591" s="34">
        <f t="shared" si="60"/>
        <v>584.0793900000001</v>
      </c>
      <c r="H591" s="79">
        <v>0.03</v>
      </c>
      <c r="I591" s="36">
        <f t="shared" si="61"/>
        <v>0.42020099999999999</v>
      </c>
      <c r="J591" s="78">
        <v>82.6</v>
      </c>
      <c r="K591" s="34">
        <f t="shared" si="58"/>
        <v>2319.8622999999998</v>
      </c>
      <c r="L591" s="77">
        <v>3.16</v>
      </c>
      <c r="M591" s="32">
        <f t="shared" si="62"/>
        <v>97.877087920000008</v>
      </c>
      <c r="N591" s="78">
        <v>42.51</v>
      </c>
      <c r="O591" s="34">
        <f t="shared" si="63"/>
        <v>595.42481699999996</v>
      </c>
      <c r="P591" s="69">
        <v>0.64100000000000001</v>
      </c>
      <c r="Q591" s="37">
        <v>0.97499999999999998</v>
      </c>
      <c r="R591" s="39"/>
      <c r="S591" s="69">
        <v>2.3239999999999998</v>
      </c>
      <c r="T591" s="80">
        <v>34.363999999999997</v>
      </c>
      <c r="U591" s="81">
        <v>8</v>
      </c>
      <c r="V591" s="69">
        <v>7.5359999999999996</v>
      </c>
      <c r="W591" s="69">
        <v>1.03</v>
      </c>
      <c r="X591" s="42"/>
      <c r="Y591" s="42"/>
    </row>
    <row r="592" spans="1:25" x14ac:dyDescent="0.25">
      <c r="A592" s="28" t="s">
        <v>35</v>
      </c>
      <c r="B592" s="68">
        <v>36775</v>
      </c>
      <c r="C592" s="82"/>
      <c r="D592" s="77">
        <v>3.07</v>
      </c>
      <c r="E592" s="32">
        <f t="shared" si="59"/>
        <v>95.089449340000002</v>
      </c>
      <c r="F592" s="78">
        <v>41.8</v>
      </c>
      <c r="G592" s="34">
        <f t="shared" si="60"/>
        <v>585.48005999999998</v>
      </c>
      <c r="H592" s="79">
        <v>0.02</v>
      </c>
      <c r="I592" s="36">
        <f t="shared" si="61"/>
        <v>0.28013399999999999</v>
      </c>
      <c r="J592" s="78">
        <v>89.3</v>
      </c>
      <c r="K592" s="34">
        <f t="shared" si="58"/>
        <v>2508.0351499999997</v>
      </c>
      <c r="L592" s="77">
        <v>3.16</v>
      </c>
      <c r="M592" s="32">
        <f t="shared" si="62"/>
        <v>97.877087920000008</v>
      </c>
      <c r="N592" s="78">
        <v>42.557499999999997</v>
      </c>
      <c r="O592" s="34">
        <f t="shared" si="63"/>
        <v>596.09013525</v>
      </c>
      <c r="P592" s="69">
        <v>0.64200000000000002</v>
      </c>
      <c r="Q592" s="37">
        <v>0.17499999999999807</v>
      </c>
      <c r="R592" s="39"/>
      <c r="S592" s="69">
        <v>2.5499999999999998</v>
      </c>
      <c r="T592" s="80">
        <v>34.411000000000001</v>
      </c>
      <c r="U592" s="81">
        <v>6.9</v>
      </c>
      <c r="V592" s="69">
        <v>7.5309999999999997</v>
      </c>
      <c r="W592" s="69">
        <v>1.03</v>
      </c>
      <c r="X592" s="42"/>
      <c r="Y592" s="42"/>
    </row>
    <row r="593" spans="1:25" x14ac:dyDescent="0.25">
      <c r="A593" s="28" t="s">
        <v>35</v>
      </c>
      <c r="B593" s="68">
        <v>36819</v>
      </c>
      <c r="C593" s="82"/>
      <c r="D593" s="77">
        <v>3.08</v>
      </c>
      <c r="E593" s="32">
        <f t="shared" si="59"/>
        <v>95.399186960000009</v>
      </c>
      <c r="F593" s="78">
        <v>42.3</v>
      </c>
      <c r="G593" s="34">
        <f t="shared" si="60"/>
        <v>592.48340999999994</v>
      </c>
      <c r="H593" s="79">
        <v>0.06</v>
      </c>
      <c r="I593" s="36">
        <f t="shared" si="61"/>
        <v>0.84040199999999998</v>
      </c>
      <c r="J593" s="78">
        <v>81.7</v>
      </c>
      <c r="K593" s="34">
        <f t="shared" si="58"/>
        <v>2294.5853499999998</v>
      </c>
      <c r="L593" s="77">
        <v>3.14</v>
      </c>
      <c r="M593" s="32">
        <f t="shared" si="62"/>
        <v>97.257612680000008</v>
      </c>
      <c r="N593" s="78">
        <v>44.59242857142857</v>
      </c>
      <c r="O593" s="34">
        <f t="shared" si="63"/>
        <v>624.59276927142855</v>
      </c>
      <c r="P593" s="69">
        <v>0.66</v>
      </c>
      <c r="Q593" s="37">
        <v>1.0249999999999999</v>
      </c>
      <c r="R593" s="39"/>
      <c r="S593" s="69">
        <v>2.5680000000000001</v>
      </c>
      <c r="T593" s="80">
        <v>34.393000000000001</v>
      </c>
      <c r="U593" s="81">
        <v>8.9</v>
      </c>
      <c r="V593" s="69">
        <v>7.5860000000000003</v>
      </c>
      <c r="W593" s="69">
        <v>1</v>
      </c>
      <c r="X593" s="42"/>
      <c r="Y593" s="42"/>
    </row>
    <row r="594" spans="1:25" x14ac:dyDescent="0.25">
      <c r="A594" s="28" t="s">
        <v>35</v>
      </c>
      <c r="B594" s="68">
        <v>36844</v>
      </c>
      <c r="C594" s="82"/>
      <c r="D594" s="77">
        <v>3.11</v>
      </c>
      <c r="E594" s="32">
        <f t="shared" si="59"/>
        <v>96.328399820000001</v>
      </c>
      <c r="F594" s="78">
        <v>42.8</v>
      </c>
      <c r="G594" s="34">
        <f t="shared" si="60"/>
        <v>599.48676</v>
      </c>
      <c r="H594" s="79">
        <v>0.14000000000000001</v>
      </c>
      <c r="I594" s="36">
        <f t="shared" si="61"/>
        <v>1.9609380000000003</v>
      </c>
      <c r="J594" s="78">
        <v>85.1</v>
      </c>
      <c r="K594" s="34">
        <f t="shared" si="58"/>
        <v>2390.0760499999997</v>
      </c>
      <c r="L594" s="77">
        <v>3.27</v>
      </c>
      <c r="M594" s="32">
        <f t="shared" si="62"/>
        <v>101.28420174</v>
      </c>
      <c r="N594" s="78">
        <v>44.398142857142851</v>
      </c>
      <c r="O594" s="34">
        <f t="shared" si="63"/>
        <v>621.87146755714275</v>
      </c>
      <c r="P594" s="69">
        <v>0.73</v>
      </c>
      <c r="Q594" s="37">
        <v>0.77499999999999791</v>
      </c>
      <c r="R594" s="39"/>
      <c r="S594" s="69">
        <v>2.2229999999999999</v>
      </c>
      <c r="T594" s="80">
        <v>34.402000000000001</v>
      </c>
      <c r="U594" s="81">
        <v>10.9</v>
      </c>
      <c r="V594" s="69">
        <v>7.5490000000000004</v>
      </c>
      <c r="W594" s="69">
        <v>0.98</v>
      </c>
      <c r="X594" s="42"/>
      <c r="Y594" s="42"/>
    </row>
    <row r="595" spans="1:25" x14ac:dyDescent="0.25">
      <c r="A595" s="28" t="s">
        <v>35</v>
      </c>
      <c r="B595" s="68">
        <v>36880</v>
      </c>
      <c r="C595" s="82"/>
      <c r="D595" s="77">
        <v>3.1</v>
      </c>
      <c r="E595" s="32">
        <f t="shared" si="59"/>
        <v>96.018662200000009</v>
      </c>
      <c r="F595" s="78">
        <v>43.2</v>
      </c>
      <c r="G595" s="34">
        <f t="shared" si="60"/>
        <v>605.08944000000008</v>
      </c>
      <c r="H595" s="79">
        <v>0.3</v>
      </c>
      <c r="I595" s="36">
        <f t="shared" si="61"/>
        <v>4.2020099999999996</v>
      </c>
      <c r="J595" s="78">
        <v>88.6</v>
      </c>
      <c r="K595" s="34">
        <f t="shared" si="58"/>
        <v>2488.3752999999997</v>
      </c>
      <c r="L595" s="77">
        <v>3.22</v>
      </c>
      <c r="M595" s="32">
        <f t="shared" si="62"/>
        <v>99.735513640000008</v>
      </c>
      <c r="N595" s="78">
        <v>44.992071428571428</v>
      </c>
      <c r="O595" s="34">
        <f t="shared" si="63"/>
        <v>630.19044687857149</v>
      </c>
      <c r="P595" s="69">
        <v>0.77600000000000002</v>
      </c>
      <c r="Q595" s="37">
        <v>0.47499999999999998</v>
      </c>
      <c r="R595" s="39"/>
      <c r="S595" s="69">
        <v>2.4769999999999999</v>
      </c>
      <c r="T595" s="80">
        <v>34.408999999999999</v>
      </c>
      <c r="U595" s="81">
        <v>7.6</v>
      </c>
      <c r="V595" s="69">
        <v>7.5449999999999999</v>
      </c>
      <c r="W595" s="69">
        <v>0.96</v>
      </c>
      <c r="X595" s="42"/>
      <c r="Y595" s="42"/>
    </row>
    <row r="596" spans="1:25" x14ac:dyDescent="0.25">
      <c r="A596" s="28" t="s">
        <v>35</v>
      </c>
      <c r="B596" s="68">
        <v>36914</v>
      </c>
      <c r="C596" s="82"/>
      <c r="D596" s="77">
        <v>2.94</v>
      </c>
      <c r="E596" s="32">
        <f t="shared" si="59"/>
        <v>91.062860279999995</v>
      </c>
      <c r="F596" s="78">
        <v>40.14</v>
      </c>
      <c r="G596" s="34">
        <f t="shared" si="60"/>
        <v>562.22893799999997</v>
      </c>
      <c r="H596" s="79">
        <v>0.02</v>
      </c>
      <c r="I596" s="36">
        <f t="shared" si="61"/>
        <v>0.28013399999999999</v>
      </c>
      <c r="J596" s="78">
        <v>84.18</v>
      </c>
      <c r="K596" s="34">
        <f t="shared" si="58"/>
        <v>2364.2373900000002</v>
      </c>
      <c r="L596" s="77">
        <v>3.16</v>
      </c>
      <c r="M596" s="32">
        <f t="shared" si="62"/>
        <v>97.877087920000008</v>
      </c>
      <c r="N596" s="78">
        <v>43.44378571428571</v>
      </c>
      <c r="O596" s="34">
        <f t="shared" si="63"/>
        <v>608.50407336428566</v>
      </c>
      <c r="P596" s="69">
        <v>0.70299999999999996</v>
      </c>
      <c r="Q596" s="37">
        <v>0.85</v>
      </c>
      <c r="R596" s="39"/>
      <c r="S596" s="69">
        <v>2.3610000000000002</v>
      </c>
      <c r="T596" s="80">
        <v>34.359000000000002</v>
      </c>
      <c r="U596" s="81">
        <v>7.6</v>
      </c>
      <c r="V596" s="69">
        <v>7.5309999999999997</v>
      </c>
      <c r="W596" s="69">
        <v>0.91</v>
      </c>
      <c r="X596" s="42"/>
      <c r="Y596" s="42"/>
    </row>
    <row r="597" spans="1:25" x14ac:dyDescent="0.25">
      <c r="A597" s="28" t="s">
        <v>35</v>
      </c>
      <c r="B597" s="68">
        <v>36927</v>
      </c>
      <c r="C597" s="82"/>
      <c r="D597" s="77">
        <v>3.05</v>
      </c>
      <c r="E597" s="32">
        <f t="shared" si="59"/>
        <v>94.469974100000002</v>
      </c>
      <c r="F597" s="78">
        <v>42.9</v>
      </c>
      <c r="G597" s="34">
        <f t="shared" si="60"/>
        <v>600.88742999999999</v>
      </c>
      <c r="H597" s="79">
        <v>7.0000000000000007E-2</v>
      </c>
      <c r="I597" s="36">
        <f t="shared" si="61"/>
        <v>0.98046900000000015</v>
      </c>
      <c r="J597" s="78">
        <v>85.1</v>
      </c>
      <c r="K597" s="34">
        <f t="shared" si="58"/>
        <v>2390.0760499999997</v>
      </c>
      <c r="L597" s="77">
        <v>3.21</v>
      </c>
      <c r="M597" s="32">
        <f t="shared" si="62"/>
        <v>99.425776020000001</v>
      </c>
      <c r="N597" s="78">
        <v>43.697499999999998</v>
      </c>
      <c r="O597" s="34">
        <f t="shared" si="63"/>
        <v>612.05777324999997</v>
      </c>
      <c r="P597" s="69">
        <v>0.7</v>
      </c>
      <c r="Q597" s="37">
        <v>0.90000000000000147</v>
      </c>
      <c r="R597" s="39"/>
      <c r="S597" s="69">
        <v>2.3879999999999999</v>
      </c>
      <c r="T597" s="80">
        <v>34.393000000000001</v>
      </c>
      <c r="U597" s="81">
        <v>6.9</v>
      </c>
      <c r="V597" s="69">
        <v>7.5330000000000004</v>
      </c>
      <c r="W597" s="69">
        <v>0.9</v>
      </c>
      <c r="X597" s="42"/>
      <c r="Y597" s="42"/>
    </row>
    <row r="598" spans="1:25" x14ac:dyDescent="0.25">
      <c r="A598" s="28" t="s">
        <v>35</v>
      </c>
      <c r="B598" s="68">
        <v>36955</v>
      </c>
      <c r="C598" s="82"/>
      <c r="D598" s="77">
        <v>3</v>
      </c>
      <c r="E598" s="32">
        <f t="shared" si="59"/>
        <v>92.921286000000009</v>
      </c>
      <c r="F598" s="78">
        <v>42.85</v>
      </c>
      <c r="G598" s="34">
        <f t="shared" si="60"/>
        <v>600.187095</v>
      </c>
      <c r="H598" s="79">
        <v>0.03</v>
      </c>
      <c r="I598" s="36">
        <f t="shared" si="61"/>
        <v>0.42020099999999999</v>
      </c>
      <c r="J598" s="78">
        <v>86.2</v>
      </c>
      <c r="K598" s="34">
        <f t="shared" ref="K598:K630" si="64">J598*28.0855</f>
        <v>2420.9701</v>
      </c>
      <c r="L598" s="77">
        <v>3.21</v>
      </c>
      <c r="M598" s="32">
        <f t="shared" si="62"/>
        <v>99.425776020000001</v>
      </c>
      <c r="N598" s="78">
        <v>43.086428571428577</v>
      </c>
      <c r="O598" s="34">
        <f t="shared" si="63"/>
        <v>603.49867907142868</v>
      </c>
      <c r="P598" s="69">
        <v>0.69799999999999995</v>
      </c>
      <c r="Q598" s="37">
        <v>0.40000000000000102</v>
      </c>
      <c r="R598" s="39"/>
      <c r="S598" s="69">
        <v>2.4159999999999999</v>
      </c>
      <c r="T598" s="80">
        <v>34.365000000000002</v>
      </c>
      <c r="U598" s="81">
        <v>7.6</v>
      </c>
      <c r="V598" s="69">
        <v>7.5019999999999998</v>
      </c>
      <c r="W598" s="69">
        <v>0.86</v>
      </c>
      <c r="X598" s="42"/>
      <c r="Y598" s="42"/>
    </row>
    <row r="599" spans="1:25" x14ac:dyDescent="0.25">
      <c r="A599" s="28" t="s">
        <v>35</v>
      </c>
      <c r="B599" s="68">
        <v>36997</v>
      </c>
      <c r="C599" s="82"/>
      <c r="D599" s="77">
        <v>3.05</v>
      </c>
      <c r="E599" s="32">
        <f t="shared" si="59"/>
        <v>94.469974100000002</v>
      </c>
      <c r="F599" s="78">
        <v>42.16</v>
      </c>
      <c r="G599" s="34">
        <f t="shared" si="60"/>
        <v>590.52247199999999</v>
      </c>
      <c r="H599" s="79">
        <v>0.01</v>
      </c>
      <c r="I599" s="36">
        <f t="shared" si="61"/>
        <v>0.140067</v>
      </c>
      <c r="J599" s="78">
        <v>84.7</v>
      </c>
      <c r="K599" s="34">
        <f t="shared" si="64"/>
        <v>2378.8418500000002</v>
      </c>
      <c r="L599" s="77">
        <v>3.17</v>
      </c>
      <c r="M599" s="32">
        <f t="shared" si="62"/>
        <v>98.186825540000001</v>
      </c>
      <c r="N599" s="78">
        <v>41.841785714285713</v>
      </c>
      <c r="O599" s="34">
        <f t="shared" si="63"/>
        <v>586.06533996428573</v>
      </c>
      <c r="P599" s="69">
        <v>0.60399999999999998</v>
      </c>
      <c r="Q599" s="37">
        <v>0.54999999999999838</v>
      </c>
      <c r="R599" s="39"/>
      <c r="S599" s="69">
        <v>2.3660000000000001</v>
      </c>
      <c r="T599" s="80">
        <v>34.368000000000002</v>
      </c>
      <c r="U599" s="81">
        <v>7.8</v>
      </c>
      <c r="V599" s="69">
        <v>7.53</v>
      </c>
      <c r="W599" s="69">
        <v>0.98</v>
      </c>
      <c r="X599" s="42"/>
      <c r="Y599" s="42"/>
    </row>
    <row r="600" spans="1:25" x14ac:dyDescent="0.25">
      <c r="A600" s="28" t="s">
        <v>35</v>
      </c>
      <c r="B600" s="68">
        <v>37020</v>
      </c>
      <c r="C600" s="82"/>
      <c r="D600" s="77">
        <v>3.07</v>
      </c>
      <c r="E600" s="32">
        <f t="shared" si="59"/>
        <v>95.089449340000002</v>
      </c>
      <c r="F600" s="78">
        <v>41.22</v>
      </c>
      <c r="G600" s="34">
        <f t="shared" si="60"/>
        <v>577.35617400000001</v>
      </c>
      <c r="H600" s="79">
        <v>0.28999999999999998</v>
      </c>
      <c r="I600" s="36">
        <f t="shared" si="61"/>
        <v>4.0619429999999994</v>
      </c>
      <c r="J600" s="78">
        <v>81</v>
      </c>
      <c r="K600" s="34">
        <f t="shared" si="64"/>
        <v>2274.9254999999998</v>
      </c>
      <c r="L600" s="77">
        <v>3.2</v>
      </c>
      <c r="M600" s="32">
        <f t="shared" si="62"/>
        <v>99.116038400000008</v>
      </c>
      <c r="N600" s="78">
        <v>42.781428571428577</v>
      </c>
      <c r="O600" s="34">
        <f t="shared" si="63"/>
        <v>599.22663557142869</v>
      </c>
      <c r="P600" s="69">
        <v>0.72699999999999998</v>
      </c>
      <c r="Q600" s="37">
        <v>1.125</v>
      </c>
      <c r="R600" s="39"/>
      <c r="S600" s="69">
        <v>2.258</v>
      </c>
      <c r="T600" s="80">
        <v>34.371000000000002</v>
      </c>
      <c r="U600" s="81">
        <v>7.7</v>
      </c>
      <c r="V600" s="69">
        <v>7.51</v>
      </c>
      <c r="W600" s="69">
        <v>0.96</v>
      </c>
      <c r="X600" s="42"/>
      <c r="Y600" s="42"/>
    </row>
    <row r="601" spans="1:25" ht="15.75" thickBot="1" x14ac:dyDescent="0.3">
      <c r="A601" s="45" t="s">
        <v>35</v>
      </c>
      <c r="B601" s="83">
        <v>37050</v>
      </c>
      <c r="C601" s="84"/>
      <c r="D601" s="70">
        <v>3.02</v>
      </c>
      <c r="E601" s="49">
        <f t="shared" si="59"/>
        <v>93.540761240000009</v>
      </c>
      <c r="F601" s="71">
        <v>41.21</v>
      </c>
      <c r="G601" s="51">
        <f t="shared" si="60"/>
        <v>577.21610700000008</v>
      </c>
      <c r="H601" s="72">
        <v>0.04</v>
      </c>
      <c r="I601" s="53">
        <f t="shared" si="61"/>
        <v>0.56026799999999999</v>
      </c>
      <c r="J601" s="71">
        <v>83.5</v>
      </c>
      <c r="K601" s="51">
        <f t="shared" si="64"/>
        <v>2345.1392500000002</v>
      </c>
      <c r="L601" s="70">
        <v>3.06</v>
      </c>
      <c r="M601" s="49">
        <f t="shared" si="62"/>
        <v>94.779711720000009</v>
      </c>
      <c r="N601" s="71">
        <v>44.614714285714285</v>
      </c>
      <c r="O601" s="51">
        <f t="shared" si="63"/>
        <v>624.90491858571431</v>
      </c>
      <c r="P601" s="73">
        <v>0.65700000000000003</v>
      </c>
      <c r="Q601" s="54">
        <v>0.85</v>
      </c>
      <c r="R601" s="74"/>
      <c r="S601" s="73">
        <v>2.2639999999999998</v>
      </c>
      <c r="T601" s="75">
        <v>34.371000000000002</v>
      </c>
      <c r="U601" s="76">
        <v>7.4</v>
      </c>
      <c r="V601" s="73" t="s">
        <v>38</v>
      </c>
      <c r="W601" s="73">
        <v>0.95</v>
      </c>
      <c r="X601" s="59"/>
      <c r="Y601" s="59"/>
    </row>
    <row r="602" spans="1:25" x14ac:dyDescent="0.25">
      <c r="A602" s="28" t="s">
        <v>35</v>
      </c>
      <c r="B602" s="68">
        <v>37096</v>
      </c>
      <c r="C602" s="82"/>
      <c r="D602" s="77">
        <v>3.08</v>
      </c>
      <c r="E602" s="32">
        <f t="shared" si="59"/>
        <v>95.399186960000009</v>
      </c>
      <c r="F602" s="78">
        <v>40.799999999999997</v>
      </c>
      <c r="G602" s="34">
        <f t="shared" si="60"/>
        <v>571.47335999999996</v>
      </c>
      <c r="H602" s="79">
        <v>0.02</v>
      </c>
      <c r="I602" s="36">
        <f t="shared" si="61"/>
        <v>0.28013399999999999</v>
      </c>
      <c r="J602" s="78">
        <v>80.400000000000006</v>
      </c>
      <c r="K602" s="34">
        <f t="shared" si="64"/>
        <v>2258.0742</v>
      </c>
      <c r="L602" s="77">
        <v>3.24</v>
      </c>
      <c r="M602" s="32">
        <f t="shared" si="62"/>
        <v>100.35498888000001</v>
      </c>
      <c r="N602" s="78">
        <v>44.233999999999995</v>
      </c>
      <c r="O602" s="34">
        <f t="shared" si="63"/>
        <v>619.57236779999994</v>
      </c>
      <c r="P602" s="69">
        <v>0.59399999999999997</v>
      </c>
      <c r="Q602" s="37">
        <v>1.0249999999999999</v>
      </c>
      <c r="R602" s="39"/>
      <c r="S602" s="69">
        <v>2.3029999999999999</v>
      </c>
      <c r="T602" s="80">
        <v>34.405000000000001</v>
      </c>
      <c r="U602" s="81">
        <v>8.9</v>
      </c>
      <c r="V602" s="69">
        <v>7.5110000000000001</v>
      </c>
      <c r="W602" s="69">
        <v>0.08</v>
      </c>
      <c r="X602" s="42"/>
      <c r="Y602" s="42"/>
    </row>
    <row r="603" spans="1:25" x14ac:dyDescent="0.25">
      <c r="A603" s="28" t="s">
        <v>35</v>
      </c>
      <c r="B603" s="68">
        <v>37125</v>
      </c>
      <c r="C603" s="82"/>
      <c r="D603" s="77">
        <v>3.13</v>
      </c>
      <c r="E603" s="32">
        <f t="shared" si="59"/>
        <v>96.947875060000001</v>
      </c>
      <c r="F603" s="78">
        <v>40.4</v>
      </c>
      <c r="G603" s="34">
        <f t="shared" si="60"/>
        <v>565.87067999999999</v>
      </c>
      <c r="H603" s="79">
        <v>0.03</v>
      </c>
      <c r="I603" s="36">
        <f t="shared" si="61"/>
        <v>0.42020099999999999</v>
      </c>
      <c r="J603" s="78">
        <v>76.5</v>
      </c>
      <c r="K603" s="34">
        <f t="shared" si="64"/>
        <v>2148.5407500000001</v>
      </c>
      <c r="L603" s="77">
        <v>3.27</v>
      </c>
      <c r="M603" s="32">
        <f t="shared" si="62"/>
        <v>101.28420174</v>
      </c>
      <c r="N603" s="78">
        <v>43.852428571428568</v>
      </c>
      <c r="O603" s="34">
        <f t="shared" si="63"/>
        <v>614.22781127142855</v>
      </c>
      <c r="P603" s="69">
        <v>0.61199999999999999</v>
      </c>
      <c r="Q603" s="37">
        <v>0.72499999999999998</v>
      </c>
      <c r="R603" s="39"/>
      <c r="S603" s="69">
        <v>2.351</v>
      </c>
      <c r="T603" s="80">
        <v>34.387999999999998</v>
      </c>
      <c r="U603" s="81">
        <v>8.3000000000000007</v>
      </c>
      <c r="V603" s="69">
        <v>7.4870000000000001</v>
      </c>
      <c r="W603" s="69">
        <v>0.91</v>
      </c>
      <c r="X603" s="42"/>
      <c r="Y603" s="42"/>
    </row>
    <row r="604" spans="1:25" x14ac:dyDescent="0.25">
      <c r="A604" s="28" t="s">
        <v>35</v>
      </c>
      <c r="B604" s="68">
        <v>37152</v>
      </c>
      <c r="C604" s="82"/>
      <c r="D604" s="77">
        <v>3.12</v>
      </c>
      <c r="E604" s="32">
        <f t="shared" si="59"/>
        <v>96.638137440000008</v>
      </c>
      <c r="F604" s="78">
        <v>41.25</v>
      </c>
      <c r="G604" s="34">
        <f t="shared" si="60"/>
        <v>577.77637500000003</v>
      </c>
      <c r="H604" s="79">
        <v>0.09</v>
      </c>
      <c r="I604" s="36">
        <f t="shared" si="61"/>
        <v>1.2606029999999999</v>
      </c>
      <c r="J604" s="78">
        <v>80.900000000000006</v>
      </c>
      <c r="K604" s="34">
        <f t="shared" si="64"/>
        <v>2272.1169500000001</v>
      </c>
      <c r="L604" s="77">
        <v>3.3</v>
      </c>
      <c r="M604" s="32">
        <f t="shared" si="62"/>
        <v>102.21341459999999</v>
      </c>
      <c r="N604" s="78">
        <v>45.024000000000001</v>
      </c>
      <c r="O604" s="34">
        <f t="shared" si="63"/>
        <v>630.63766080000005</v>
      </c>
      <c r="P604" s="69">
        <v>0.61399999999999999</v>
      </c>
      <c r="Q604" s="37">
        <v>0.44999999999999901</v>
      </c>
      <c r="R604" s="39"/>
      <c r="S604" s="69">
        <v>2.343</v>
      </c>
      <c r="T604" s="80">
        <v>34.402999999999999</v>
      </c>
      <c r="U604" s="81">
        <v>8.6</v>
      </c>
      <c r="V604" s="69">
        <v>7.5270000000000001</v>
      </c>
      <c r="W604" s="69">
        <v>0.87</v>
      </c>
      <c r="X604" s="42"/>
      <c r="Y604" s="42"/>
    </row>
    <row r="605" spans="1:25" x14ac:dyDescent="0.25">
      <c r="A605" s="28" t="s">
        <v>35</v>
      </c>
      <c r="B605" s="68">
        <v>37173</v>
      </c>
      <c r="C605" s="82"/>
      <c r="D605" s="77">
        <v>3.12</v>
      </c>
      <c r="E605" s="32">
        <f t="shared" si="59"/>
        <v>96.638137440000008</v>
      </c>
      <c r="F605" s="78">
        <v>41.25</v>
      </c>
      <c r="G605" s="34">
        <f t="shared" si="60"/>
        <v>577.77637500000003</v>
      </c>
      <c r="H605" s="79">
        <v>0.09</v>
      </c>
      <c r="I605" s="36">
        <f t="shared" si="61"/>
        <v>1.2606029999999999</v>
      </c>
      <c r="J605" s="78">
        <v>80.900000000000006</v>
      </c>
      <c r="K605" s="34">
        <f t="shared" si="64"/>
        <v>2272.1169500000001</v>
      </c>
      <c r="L605" s="77">
        <v>3.3</v>
      </c>
      <c r="M605" s="32">
        <f t="shared" si="62"/>
        <v>102.21341459999999</v>
      </c>
      <c r="N605" s="85">
        <v>45.38992857142857</v>
      </c>
      <c r="O605" s="34">
        <f t="shared" si="63"/>
        <v>635.76311252142852</v>
      </c>
      <c r="P605" s="69">
        <v>0.626</v>
      </c>
      <c r="Q605" s="37">
        <v>0.87500000000000078</v>
      </c>
      <c r="R605" s="39"/>
      <c r="S605" s="69">
        <v>2.3290000000000002</v>
      </c>
      <c r="T605" s="80">
        <v>34.408999999999999</v>
      </c>
      <c r="U605" s="81">
        <v>10.1</v>
      </c>
      <c r="V605" s="69">
        <v>7.5170000000000003</v>
      </c>
      <c r="W605" s="69">
        <v>0.96</v>
      </c>
      <c r="X605" s="42"/>
      <c r="Y605" s="42"/>
    </row>
    <row r="606" spans="1:25" x14ac:dyDescent="0.25">
      <c r="A606" s="28" t="s">
        <v>35</v>
      </c>
      <c r="B606" s="68">
        <v>37201</v>
      </c>
      <c r="C606" s="82"/>
      <c r="D606" s="77">
        <v>3.29</v>
      </c>
      <c r="E606" s="32">
        <f t="shared" si="59"/>
        <v>101.90367698</v>
      </c>
      <c r="F606" s="78">
        <v>42.4</v>
      </c>
      <c r="G606" s="34">
        <f t="shared" si="60"/>
        <v>593.88408000000004</v>
      </c>
      <c r="H606" s="79">
        <v>0.02</v>
      </c>
      <c r="I606" s="36">
        <f t="shared" si="61"/>
        <v>0.28013399999999999</v>
      </c>
      <c r="J606" s="78">
        <v>80.55</v>
      </c>
      <c r="K606" s="34">
        <f t="shared" si="64"/>
        <v>2262.2870250000001</v>
      </c>
      <c r="L606" s="77">
        <v>3.41</v>
      </c>
      <c r="M606" s="32">
        <f t="shared" si="62"/>
        <v>105.62052842000001</v>
      </c>
      <c r="N606" s="85">
        <v>43.728571428571435</v>
      </c>
      <c r="O606" s="34">
        <f t="shared" si="63"/>
        <v>612.49298142857151</v>
      </c>
      <c r="P606" s="69">
        <v>0.63200000000000001</v>
      </c>
      <c r="Q606" s="37">
        <v>1.3</v>
      </c>
      <c r="R606" s="39"/>
      <c r="S606" s="69">
        <v>2.3210000000000002</v>
      </c>
      <c r="T606" s="80">
        <v>34.42</v>
      </c>
      <c r="U606" s="81">
        <v>7.1</v>
      </c>
      <c r="V606" s="69">
        <v>7.5330000000000004</v>
      </c>
      <c r="W606" s="69">
        <v>0.99</v>
      </c>
      <c r="X606" s="42"/>
      <c r="Y606" s="42"/>
    </row>
    <row r="607" spans="1:25" x14ac:dyDescent="0.25">
      <c r="A607" s="28" t="s">
        <v>35</v>
      </c>
      <c r="B607" s="68">
        <v>37243</v>
      </c>
      <c r="C607" s="82"/>
      <c r="D607" s="77">
        <v>3.01</v>
      </c>
      <c r="E607" s="32">
        <f t="shared" si="59"/>
        <v>93.231023620000002</v>
      </c>
      <c r="F607" s="78">
        <v>40.1</v>
      </c>
      <c r="G607" s="34">
        <f t="shared" si="60"/>
        <v>561.66867000000002</v>
      </c>
      <c r="H607" s="79">
        <v>0.2</v>
      </c>
      <c r="I607" s="36">
        <f t="shared" si="61"/>
        <v>2.8013400000000002</v>
      </c>
      <c r="J607" s="78">
        <v>81.900000000000006</v>
      </c>
      <c r="K607" s="34">
        <f t="shared" si="64"/>
        <v>2300.2024500000002</v>
      </c>
      <c r="L607" s="77">
        <v>3.03</v>
      </c>
      <c r="M607" s="32">
        <f t="shared" si="62"/>
        <v>93.850498860000002</v>
      </c>
      <c r="N607" s="85">
        <v>42.49285714285714</v>
      </c>
      <c r="O607" s="34">
        <f t="shared" si="63"/>
        <v>595.18470214285708</v>
      </c>
      <c r="P607" s="69">
        <v>0.61</v>
      </c>
      <c r="Q607" s="37">
        <v>1.05</v>
      </c>
      <c r="R607" s="39"/>
      <c r="S607" s="69">
        <v>2.3130000000000002</v>
      </c>
      <c r="T607" s="80">
        <v>34.390999999999998</v>
      </c>
      <c r="U607" s="81">
        <v>7.3</v>
      </c>
      <c r="V607" s="69">
        <v>7.524</v>
      </c>
      <c r="W607" s="69">
        <v>0.99</v>
      </c>
      <c r="X607" s="42"/>
      <c r="Y607" s="42"/>
    </row>
    <row r="608" spans="1:25" x14ac:dyDescent="0.25">
      <c r="A608" s="28" t="s">
        <v>35</v>
      </c>
      <c r="B608" s="68">
        <v>37264</v>
      </c>
      <c r="C608" s="82"/>
      <c r="D608" s="77">
        <v>3.16</v>
      </c>
      <c r="E608" s="32">
        <f t="shared" si="59"/>
        <v>97.877087920000008</v>
      </c>
      <c r="F608" s="78">
        <v>42.46</v>
      </c>
      <c r="G608" s="34">
        <f t="shared" si="60"/>
        <v>594.72448200000008</v>
      </c>
      <c r="H608" s="79">
        <v>0.26</v>
      </c>
      <c r="I608" s="36">
        <f t="shared" si="61"/>
        <v>3.6417420000000003</v>
      </c>
      <c r="J608" s="78">
        <v>84.4</v>
      </c>
      <c r="K608" s="34">
        <f t="shared" si="64"/>
        <v>2370.4162000000001</v>
      </c>
      <c r="L608" s="77">
        <v>3.28</v>
      </c>
      <c r="M608" s="32">
        <f t="shared" si="62"/>
        <v>101.59393935999999</v>
      </c>
      <c r="N608" s="78">
        <v>42.421428571428571</v>
      </c>
      <c r="O608" s="34">
        <f t="shared" si="63"/>
        <v>594.18422357142856</v>
      </c>
      <c r="P608" s="69">
        <v>0.85499999999999998</v>
      </c>
      <c r="Q608" s="69">
        <v>0.52500000000000113</v>
      </c>
      <c r="R608" s="43"/>
      <c r="S608" s="69">
        <v>2.3079999999999998</v>
      </c>
      <c r="T608" s="80">
        <v>34.402000000000001</v>
      </c>
      <c r="U608" s="81">
        <v>7</v>
      </c>
      <c r="V608" s="69">
        <v>7.5529999999999999</v>
      </c>
      <c r="W608" s="69">
        <v>0.9</v>
      </c>
      <c r="X608" s="42"/>
      <c r="Y608" s="42"/>
    </row>
    <row r="609" spans="1:25" x14ac:dyDescent="0.25">
      <c r="A609" s="28" t="s">
        <v>35</v>
      </c>
      <c r="B609" s="68">
        <v>37314</v>
      </c>
      <c r="C609" s="82"/>
      <c r="D609" s="77">
        <v>3.12</v>
      </c>
      <c r="E609" s="32">
        <f t="shared" si="59"/>
        <v>96.638137440000008</v>
      </c>
      <c r="F609" s="78">
        <v>41.1</v>
      </c>
      <c r="G609" s="34">
        <f t="shared" si="60"/>
        <v>575.67537000000004</v>
      </c>
      <c r="H609" s="79">
        <v>0.08</v>
      </c>
      <c r="I609" s="36">
        <f t="shared" si="61"/>
        <v>1.120536</v>
      </c>
      <c r="J609" s="78">
        <v>81.84</v>
      </c>
      <c r="K609" s="34">
        <f t="shared" si="64"/>
        <v>2298.5173199999999</v>
      </c>
      <c r="L609" s="77">
        <v>3.28</v>
      </c>
      <c r="M609" s="32">
        <f t="shared" si="62"/>
        <v>101.59393935999999</v>
      </c>
      <c r="N609" s="78">
        <v>42.31428571428571</v>
      </c>
      <c r="O609" s="34">
        <f t="shared" si="63"/>
        <v>592.68350571428562</v>
      </c>
      <c r="P609" s="69">
        <v>0.68400000000000005</v>
      </c>
      <c r="Q609" s="69">
        <v>0.35</v>
      </c>
      <c r="R609" s="43"/>
      <c r="S609" s="69">
        <v>2.3370000000000002</v>
      </c>
      <c r="T609" s="80">
        <v>34.387</v>
      </c>
      <c r="U609" s="81">
        <v>8.6</v>
      </c>
      <c r="V609" s="69">
        <v>7.5389999999999997</v>
      </c>
      <c r="W609" s="69">
        <v>1.07</v>
      </c>
      <c r="X609" s="42"/>
      <c r="Y609" s="42"/>
    </row>
    <row r="610" spans="1:25" x14ac:dyDescent="0.25">
      <c r="A610" s="28" t="s">
        <v>35</v>
      </c>
      <c r="B610" s="68">
        <v>37334</v>
      </c>
      <c r="C610" s="82"/>
      <c r="D610" s="77">
        <v>3.13</v>
      </c>
      <c r="E610" s="32">
        <f t="shared" si="59"/>
        <v>96.947875060000001</v>
      </c>
      <c r="F610" s="78">
        <v>41.8</v>
      </c>
      <c r="G610" s="34">
        <f t="shared" si="60"/>
        <v>585.48005999999998</v>
      </c>
      <c r="H610" s="79">
        <v>0.11</v>
      </c>
      <c r="I610" s="36">
        <f t="shared" si="61"/>
        <v>1.540737</v>
      </c>
      <c r="J610" s="78">
        <v>82.15</v>
      </c>
      <c r="K610" s="34">
        <f t="shared" si="64"/>
        <v>2307.223825</v>
      </c>
      <c r="L610" s="77">
        <v>3.22</v>
      </c>
      <c r="M610" s="32">
        <f t="shared" si="62"/>
        <v>99.735513640000008</v>
      </c>
      <c r="N610" s="78">
        <v>42.378571428571426</v>
      </c>
      <c r="O610" s="34">
        <f t="shared" si="63"/>
        <v>593.58393642857141</v>
      </c>
      <c r="P610" s="69">
        <v>0.69899999999999995</v>
      </c>
      <c r="Q610" s="69">
        <v>0.75000000000000067</v>
      </c>
      <c r="R610" s="43"/>
      <c r="S610" s="69">
        <v>2.387</v>
      </c>
      <c r="T610" s="80">
        <v>34.378</v>
      </c>
      <c r="U610" s="81">
        <v>7.7</v>
      </c>
      <c r="V610" s="69">
        <v>7.5490000000000004</v>
      </c>
      <c r="W610" s="69">
        <v>1.04</v>
      </c>
      <c r="X610" s="42"/>
      <c r="Y610" s="42"/>
    </row>
    <row r="611" spans="1:25" x14ac:dyDescent="0.25">
      <c r="A611" s="28" t="s">
        <v>35</v>
      </c>
      <c r="B611" s="68">
        <v>37355</v>
      </c>
      <c r="C611" s="82"/>
      <c r="D611" s="77">
        <v>3.17</v>
      </c>
      <c r="E611" s="32">
        <f t="shared" si="59"/>
        <v>98.186825540000001</v>
      </c>
      <c r="F611" s="78">
        <v>43.08</v>
      </c>
      <c r="G611" s="34">
        <f t="shared" si="60"/>
        <v>603.408636</v>
      </c>
      <c r="H611" s="79">
        <v>0.04</v>
      </c>
      <c r="I611" s="36">
        <f t="shared" si="61"/>
        <v>0.56026799999999999</v>
      </c>
      <c r="J611" s="78">
        <v>92.25</v>
      </c>
      <c r="K611" s="34">
        <f t="shared" si="64"/>
        <v>2590.8873749999998</v>
      </c>
      <c r="L611" s="77">
        <v>3.32</v>
      </c>
      <c r="M611" s="32">
        <f t="shared" si="62"/>
        <v>102.83288983999999</v>
      </c>
      <c r="N611" s="78">
        <v>41.7</v>
      </c>
      <c r="O611" s="34">
        <f t="shared" si="63"/>
        <v>584.0793900000001</v>
      </c>
      <c r="P611" s="69">
        <v>0.56799999999999995</v>
      </c>
      <c r="Q611" s="69">
        <v>0.44999999999999901</v>
      </c>
      <c r="R611" s="43"/>
      <c r="S611" s="69">
        <v>2.387</v>
      </c>
      <c r="T611" s="80">
        <v>34.417999999999999</v>
      </c>
      <c r="U611" s="81">
        <v>7.2</v>
      </c>
      <c r="V611" s="69">
        <v>7.5190000000000001</v>
      </c>
      <c r="W611" s="69">
        <v>0.93</v>
      </c>
      <c r="X611" s="42"/>
      <c r="Y611" s="42"/>
    </row>
    <row r="612" spans="1:25" x14ac:dyDescent="0.25">
      <c r="A612" s="28" t="s">
        <v>35</v>
      </c>
      <c r="B612" s="68">
        <v>37397</v>
      </c>
      <c r="C612" s="82"/>
      <c r="D612" s="77">
        <v>3.16</v>
      </c>
      <c r="E612" s="32">
        <f t="shared" si="59"/>
        <v>97.877087920000008</v>
      </c>
      <c r="F612" s="78">
        <v>42.1</v>
      </c>
      <c r="G612" s="34">
        <f t="shared" si="60"/>
        <v>589.68207000000007</v>
      </c>
      <c r="H612" s="79">
        <v>0.1</v>
      </c>
      <c r="I612" s="36">
        <f t="shared" si="61"/>
        <v>1.4006700000000001</v>
      </c>
      <c r="J612" s="78">
        <v>84.33</v>
      </c>
      <c r="K612" s="34">
        <f t="shared" si="64"/>
        <v>2368.4502149999998</v>
      </c>
      <c r="L612" s="77">
        <v>3.31</v>
      </c>
      <c r="M612" s="32">
        <f t="shared" si="62"/>
        <v>102.52315222</v>
      </c>
      <c r="N612" s="78">
        <v>41.8</v>
      </c>
      <c r="O612" s="34">
        <f t="shared" si="63"/>
        <v>585.48005999999998</v>
      </c>
      <c r="P612" s="69">
        <v>0.58099999999999996</v>
      </c>
      <c r="Q612" s="69">
        <v>0.62500000000000056</v>
      </c>
      <c r="R612" s="43"/>
      <c r="S612" s="69">
        <v>2.3679999999999999</v>
      </c>
      <c r="T612" s="80">
        <v>34.417000000000002</v>
      </c>
      <c r="U612" s="81">
        <v>7.6</v>
      </c>
      <c r="V612" s="69">
        <v>7.5359999999999996</v>
      </c>
      <c r="W612" s="69">
        <v>1.1100000000000001</v>
      </c>
      <c r="X612" s="42"/>
      <c r="Y612" s="42"/>
    </row>
    <row r="613" spans="1:25" ht="15.75" thickBot="1" x14ac:dyDescent="0.3">
      <c r="A613" s="45" t="s">
        <v>35</v>
      </c>
      <c r="B613" s="83">
        <v>37425</v>
      </c>
      <c r="C613" s="84"/>
      <c r="D613" s="70">
        <v>3.04</v>
      </c>
      <c r="E613" s="49">
        <f t="shared" si="59"/>
        <v>94.160236480000009</v>
      </c>
      <c r="F613" s="71">
        <v>40.799999999999997</v>
      </c>
      <c r="G613" s="51">
        <f t="shared" si="60"/>
        <v>571.47335999999996</v>
      </c>
      <c r="H613" s="72">
        <v>0.05</v>
      </c>
      <c r="I613" s="53">
        <f t="shared" si="61"/>
        <v>0.70033500000000004</v>
      </c>
      <c r="J613" s="71">
        <v>81.3</v>
      </c>
      <c r="K613" s="51">
        <f t="shared" si="64"/>
        <v>2283.35115</v>
      </c>
      <c r="L613" s="70">
        <v>3.19</v>
      </c>
      <c r="M613" s="49">
        <f t="shared" si="62"/>
        <v>98.806300780000001</v>
      </c>
      <c r="N613" s="71">
        <v>42.571428571428569</v>
      </c>
      <c r="O613" s="51">
        <f t="shared" si="63"/>
        <v>596.28522857142855</v>
      </c>
      <c r="P613" s="73">
        <v>0.53300000000000003</v>
      </c>
      <c r="Q613" s="73">
        <v>0.89999999999999802</v>
      </c>
      <c r="R613" s="86"/>
      <c r="S613" s="73">
        <v>2.3759999999999999</v>
      </c>
      <c r="T613" s="75">
        <v>34.375</v>
      </c>
      <c r="U613" s="76">
        <v>7.1</v>
      </c>
      <c r="V613" s="73">
        <v>7.5529999999999999</v>
      </c>
      <c r="W613" s="73">
        <v>1.28</v>
      </c>
      <c r="X613" s="59"/>
      <c r="Y613" s="59"/>
    </row>
    <row r="614" spans="1:25" x14ac:dyDescent="0.25">
      <c r="A614" s="28" t="s">
        <v>35</v>
      </c>
      <c r="B614" s="68">
        <v>37454</v>
      </c>
      <c r="C614" s="82"/>
      <c r="D614" s="77">
        <v>3.08</v>
      </c>
      <c r="E614" s="32">
        <f t="shared" si="59"/>
        <v>95.399186960000009</v>
      </c>
      <c r="F614" s="78">
        <v>41.41</v>
      </c>
      <c r="G614" s="34">
        <f t="shared" si="60"/>
        <v>580.01744699999995</v>
      </c>
      <c r="H614" s="79">
        <v>0.01</v>
      </c>
      <c r="I614" s="36">
        <f t="shared" si="61"/>
        <v>0.140067</v>
      </c>
      <c r="J614" s="78">
        <v>85.81</v>
      </c>
      <c r="K614" s="34">
        <f t="shared" si="64"/>
        <v>2410.0167550000001</v>
      </c>
      <c r="L614" s="77">
        <v>3.22</v>
      </c>
      <c r="M614" s="32">
        <f t="shared" si="62"/>
        <v>99.735513640000008</v>
      </c>
      <c r="N614" s="78">
        <v>44.828571428571429</v>
      </c>
      <c r="O614" s="34">
        <f t="shared" si="63"/>
        <v>627.90035142857141</v>
      </c>
      <c r="P614" s="69">
        <v>0.6</v>
      </c>
      <c r="Q614" s="69">
        <v>0.90000000000000147</v>
      </c>
      <c r="R614" s="43"/>
      <c r="S614" s="69">
        <v>2.3780000000000001</v>
      </c>
      <c r="T614" s="80">
        <v>34.395000000000003</v>
      </c>
      <c r="U614" s="81">
        <v>7.1</v>
      </c>
      <c r="V614" s="69">
        <v>7.5579999999999998</v>
      </c>
      <c r="W614" s="69">
        <v>1.19</v>
      </c>
      <c r="X614" s="42"/>
      <c r="Y614" s="42"/>
    </row>
    <row r="615" spans="1:25" x14ac:dyDescent="0.25">
      <c r="A615" s="28" t="s">
        <v>35</v>
      </c>
      <c r="B615" s="68">
        <v>37490</v>
      </c>
      <c r="C615" s="82"/>
      <c r="D615" s="77">
        <v>3.06</v>
      </c>
      <c r="E615" s="32">
        <f t="shared" si="59"/>
        <v>94.779711720000009</v>
      </c>
      <c r="F615" s="78">
        <v>41.08</v>
      </c>
      <c r="G615" s="34">
        <f t="shared" si="60"/>
        <v>575.39523599999995</v>
      </c>
      <c r="H615" s="79">
        <v>0.08</v>
      </c>
      <c r="I615" s="36">
        <f t="shared" si="61"/>
        <v>1.120536</v>
      </c>
      <c r="J615" s="78">
        <v>84.28</v>
      </c>
      <c r="K615" s="34">
        <f t="shared" si="64"/>
        <v>2367.04594</v>
      </c>
      <c r="L615" s="77">
        <v>3.21</v>
      </c>
      <c r="M615" s="32">
        <f t="shared" si="62"/>
        <v>99.425776020000001</v>
      </c>
      <c r="N615" s="78">
        <v>40.535714285714285</v>
      </c>
      <c r="O615" s="34">
        <f t="shared" si="63"/>
        <v>567.7715892857143</v>
      </c>
      <c r="P615" s="69">
        <v>0.57499999999999996</v>
      </c>
      <c r="Q615" s="69">
        <v>0.77499999999999791</v>
      </c>
      <c r="R615" s="43"/>
      <c r="S615" s="69">
        <v>2.4049999999999998</v>
      </c>
      <c r="T615" s="80">
        <v>34.356000000000002</v>
      </c>
      <c r="U615" s="81">
        <v>9</v>
      </c>
      <c r="V615" s="69">
        <v>7.5419999999999998</v>
      </c>
      <c r="W615" s="69">
        <v>1.23</v>
      </c>
      <c r="X615" s="42"/>
      <c r="Y615" s="42"/>
    </row>
    <row r="616" spans="1:25" x14ac:dyDescent="0.25">
      <c r="A616" s="28" t="s">
        <v>35</v>
      </c>
      <c r="B616" s="68">
        <v>37523</v>
      </c>
      <c r="C616" s="82"/>
      <c r="D616" s="77">
        <v>3.1</v>
      </c>
      <c r="E616" s="32">
        <f t="shared" si="59"/>
        <v>96.018662200000009</v>
      </c>
      <c r="F616" s="78">
        <v>42.19</v>
      </c>
      <c r="G616" s="34">
        <f t="shared" si="60"/>
        <v>590.94267300000001</v>
      </c>
      <c r="H616" s="79">
        <v>0.17</v>
      </c>
      <c r="I616" s="36">
        <f t="shared" si="61"/>
        <v>2.3811390000000001</v>
      </c>
      <c r="J616" s="78">
        <v>87.54</v>
      </c>
      <c r="K616" s="34">
        <f t="shared" si="64"/>
        <v>2458.6046700000002</v>
      </c>
      <c r="L616" s="77">
        <v>3.22</v>
      </c>
      <c r="M616" s="32">
        <f t="shared" si="62"/>
        <v>99.735513640000008</v>
      </c>
      <c r="N616" s="78">
        <v>40.821428571428569</v>
      </c>
      <c r="O616" s="34">
        <f t="shared" si="63"/>
        <v>571.77350357142859</v>
      </c>
      <c r="P616" s="69">
        <v>0.54200000000000004</v>
      </c>
      <c r="Q616" s="37">
        <v>0.54999999999999838</v>
      </c>
      <c r="R616" s="39"/>
      <c r="S616" s="69">
        <v>2.3940000000000001</v>
      </c>
      <c r="T616" s="80">
        <v>34.375999999999998</v>
      </c>
      <c r="U616" s="81">
        <v>6.9</v>
      </c>
      <c r="V616" s="69">
        <v>7.5670000000000002</v>
      </c>
      <c r="W616" s="69">
        <v>3.23</v>
      </c>
      <c r="X616" s="42"/>
      <c r="Y616" s="42"/>
    </row>
    <row r="617" spans="1:25" x14ac:dyDescent="0.25">
      <c r="A617" s="28" t="s">
        <v>35</v>
      </c>
      <c r="B617" s="68">
        <v>37545</v>
      </c>
      <c r="C617" s="82"/>
      <c r="D617" s="77">
        <v>3.14</v>
      </c>
      <c r="E617" s="32">
        <f t="shared" si="59"/>
        <v>97.257612680000008</v>
      </c>
      <c r="F617" s="78">
        <v>38.979999999999997</v>
      </c>
      <c r="G617" s="34">
        <f t="shared" si="60"/>
        <v>545.98116599999992</v>
      </c>
      <c r="H617" s="79">
        <v>0.25</v>
      </c>
      <c r="I617" s="36">
        <f t="shared" si="61"/>
        <v>3.5016750000000001</v>
      </c>
      <c r="J617" s="78">
        <v>85.73</v>
      </c>
      <c r="K617" s="34">
        <f t="shared" si="64"/>
        <v>2407.7699150000003</v>
      </c>
      <c r="L617" s="77">
        <v>3.28</v>
      </c>
      <c r="M617" s="32">
        <f t="shared" si="62"/>
        <v>101.59393935999999</v>
      </c>
      <c r="N617" s="78">
        <v>41.85</v>
      </c>
      <c r="O617" s="34">
        <f t="shared" si="63"/>
        <v>586.18039500000009</v>
      </c>
      <c r="P617" s="69">
        <v>0.622</v>
      </c>
      <c r="Q617" s="37">
        <v>0.75000000000000067</v>
      </c>
      <c r="R617" s="39"/>
      <c r="S617" s="69">
        <v>2.3959999999999999</v>
      </c>
      <c r="T617" s="80">
        <v>34.378</v>
      </c>
      <c r="U617" s="81">
        <v>9.8000000000000007</v>
      </c>
      <c r="V617" s="69">
        <v>7.556</v>
      </c>
      <c r="W617" s="69">
        <v>0.71</v>
      </c>
      <c r="X617" s="42"/>
      <c r="Y617" s="42"/>
    </row>
    <row r="618" spans="1:25" x14ac:dyDescent="0.25">
      <c r="A618" s="28" t="s">
        <v>35</v>
      </c>
      <c r="B618" s="68">
        <v>37566</v>
      </c>
      <c r="C618" s="82"/>
      <c r="D618" s="77">
        <v>3.05</v>
      </c>
      <c r="E618" s="32">
        <f t="shared" si="59"/>
        <v>94.469974100000002</v>
      </c>
      <c r="F618" s="78">
        <v>41.51</v>
      </c>
      <c r="G618" s="34">
        <f t="shared" si="60"/>
        <v>581.41811699999994</v>
      </c>
      <c r="H618" s="79">
        <v>0.14000000000000001</v>
      </c>
      <c r="I618" s="36">
        <f t="shared" si="61"/>
        <v>1.9609380000000003</v>
      </c>
      <c r="J618" s="78">
        <v>82.4</v>
      </c>
      <c r="K618" s="34">
        <f t="shared" si="64"/>
        <v>2314.2452000000003</v>
      </c>
      <c r="L618" s="77">
        <v>3.22</v>
      </c>
      <c r="M618" s="32">
        <f t="shared" si="62"/>
        <v>99.735513640000008</v>
      </c>
      <c r="N618" s="78">
        <v>39.821428571428569</v>
      </c>
      <c r="O618" s="34">
        <f t="shared" si="63"/>
        <v>557.76680357142857</v>
      </c>
      <c r="P618" s="69">
        <v>0.59899999999999998</v>
      </c>
      <c r="Q618" s="37">
        <v>0.85</v>
      </c>
      <c r="R618" s="39"/>
      <c r="S618" s="69">
        <v>2.3769999999999998</v>
      </c>
      <c r="T618" s="80">
        <v>34.36</v>
      </c>
      <c r="U618" s="81">
        <v>8.5</v>
      </c>
      <c r="V618" s="69">
        <v>7.5449999999999999</v>
      </c>
      <c r="W618" s="69">
        <v>0.89</v>
      </c>
      <c r="X618" s="42"/>
      <c r="Y618" s="42"/>
    </row>
    <row r="619" spans="1:25" x14ac:dyDescent="0.25">
      <c r="A619" s="28" t="s">
        <v>35</v>
      </c>
      <c r="B619" s="68">
        <v>37609</v>
      </c>
      <c r="C619" s="82"/>
      <c r="D619" s="77">
        <v>3.09</v>
      </c>
      <c r="E619" s="32">
        <f t="shared" si="59"/>
        <v>95.708924580000001</v>
      </c>
      <c r="F619" s="78">
        <v>41.8</v>
      </c>
      <c r="G619" s="34">
        <f t="shared" si="60"/>
        <v>585.48005999999998</v>
      </c>
      <c r="H619" s="79">
        <v>7.0000000000000007E-2</v>
      </c>
      <c r="I619" s="36">
        <f t="shared" si="61"/>
        <v>0.98046900000000015</v>
      </c>
      <c r="J619" s="78">
        <v>84.14</v>
      </c>
      <c r="K619" s="34">
        <f t="shared" si="64"/>
        <v>2363.1139699999999</v>
      </c>
      <c r="L619" s="77">
        <v>3.18</v>
      </c>
      <c r="M619" s="32">
        <f t="shared" si="62"/>
        <v>98.496563160000008</v>
      </c>
      <c r="N619" s="78">
        <v>40.571428571428569</v>
      </c>
      <c r="O619" s="34">
        <f t="shared" si="63"/>
        <v>568.27182857142861</v>
      </c>
      <c r="P619" s="69">
        <v>0.60399999999999998</v>
      </c>
      <c r="Q619" s="37">
        <v>0.77499999999999791</v>
      </c>
      <c r="R619" s="39"/>
      <c r="S619" s="69">
        <v>2.3719999999999999</v>
      </c>
      <c r="T619" s="80">
        <v>34.395000000000003</v>
      </c>
      <c r="U619" s="81">
        <v>8.6</v>
      </c>
      <c r="V619" s="69">
        <v>7.55</v>
      </c>
      <c r="W619" s="69">
        <v>0.66</v>
      </c>
      <c r="X619" s="42"/>
      <c r="Y619" s="42"/>
    </row>
    <row r="620" spans="1:25" x14ac:dyDescent="0.25">
      <c r="A620" s="28" t="s">
        <v>35</v>
      </c>
      <c r="B620" s="68">
        <v>37650</v>
      </c>
      <c r="C620" s="82"/>
      <c r="D620" s="77">
        <v>3.09</v>
      </c>
      <c r="E620" s="32">
        <f t="shared" si="59"/>
        <v>95.708924580000001</v>
      </c>
      <c r="F620" s="78">
        <v>42.8</v>
      </c>
      <c r="G620" s="34">
        <f t="shared" si="60"/>
        <v>599.48676</v>
      </c>
      <c r="H620" s="79">
        <v>0.08</v>
      </c>
      <c r="I620" s="36">
        <f t="shared" si="61"/>
        <v>1.120536</v>
      </c>
      <c r="J620" s="78">
        <v>107.8</v>
      </c>
      <c r="K620" s="34">
        <f t="shared" si="64"/>
        <v>3027.6169</v>
      </c>
      <c r="L620" s="77">
        <v>3.3</v>
      </c>
      <c r="M620" s="32">
        <f t="shared" si="62"/>
        <v>102.21341459999999</v>
      </c>
      <c r="N620" s="78">
        <v>39</v>
      </c>
      <c r="O620" s="34">
        <f t="shared" si="63"/>
        <v>546.26130000000001</v>
      </c>
      <c r="P620" s="69">
        <v>0.52439999999999998</v>
      </c>
      <c r="Q620" s="69">
        <v>0.65</v>
      </c>
      <c r="R620" s="43"/>
      <c r="S620" s="69">
        <v>2.3860000000000001</v>
      </c>
      <c r="T620" s="80">
        <v>34.423999999999999</v>
      </c>
      <c r="U620" s="81">
        <v>7.5</v>
      </c>
      <c r="V620" s="69">
        <v>7.5579999999999998</v>
      </c>
      <c r="W620" s="69">
        <v>1.1000000000000001</v>
      </c>
      <c r="X620" s="42"/>
      <c r="Y620" s="42"/>
    </row>
    <row r="621" spans="1:25" x14ac:dyDescent="0.25">
      <c r="A621" s="28" t="s">
        <v>35</v>
      </c>
      <c r="B621" s="68">
        <v>37662</v>
      </c>
      <c r="C621" s="82"/>
      <c r="D621" s="77">
        <v>3.05</v>
      </c>
      <c r="E621" s="32">
        <f t="shared" si="59"/>
        <v>94.469974100000002</v>
      </c>
      <c r="F621" s="78">
        <v>41.2</v>
      </c>
      <c r="G621" s="34">
        <f t="shared" si="60"/>
        <v>577.07604000000003</v>
      </c>
      <c r="H621" s="79">
        <v>0.02</v>
      </c>
      <c r="I621" s="36">
        <f t="shared" si="61"/>
        <v>0.28013399999999999</v>
      </c>
      <c r="J621" s="78">
        <v>87</v>
      </c>
      <c r="K621" s="34">
        <f t="shared" si="64"/>
        <v>2443.4384999999997</v>
      </c>
      <c r="L621" s="77">
        <v>3.15</v>
      </c>
      <c r="M621" s="32">
        <f t="shared" si="62"/>
        <v>97.567350300000001</v>
      </c>
      <c r="N621" s="78">
        <v>44.6</v>
      </c>
      <c r="O621" s="34">
        <f t="shared" si="63"/>
        <v>624.69882000000007</v>
      </c>
      <c r="P621" s="69">
        <v>0.55320000000000003</v>
      </c>
      <c r="Q621" s="69">
        <v>0.7</v>
      </c>
      <c r="R621" s="43"/>
      <c r="S621" s="69">
        <v>2.3809999999999998</v>
      </c>
      <c r="T621" s="80">
        <v>34.426000000000002</v>
      </c>
      <c r="U621" s="81">
        <v>7.6</v>
      </c>
      <c r="V621" s="69">
        <v>7.5640000000000001</v>
      </c>
      <c r="W621" s="69">
        <v>1.1200000000000001</v>
      </c>
      <c r="X621" s="42"/>
      <c r="Y621" s="42"/>
    </row>
    <row r="622" spans="1:25" x14ac:dyDescent="0.25">
      <c r="A622" s="28" t="s">
        <v>35</v>
      </c>
      <c r="B622" s="68">
        <v>37698</v>
      </c>
      <c r="C622" s="82"/>
      <c r="D622" s="77">
        <v>3.08</v>
      </c>
      <c r="E622" s="32">
        <f t="shared" si="59"/>
        <v>95.399186960000009</v>
      </c>
      <c r="F622" s="78">
        <v>42</v>
      </c>
      <c r="G622" s="34">
        <f t="shared" si="60"/>
        <v>588.28139999999996</v>
      </c>
      <c r="H622" s="79">
        <v>0.03</v>
      </c>
      <c r="I622" s="36">
        <f t="shared" si="61"/>
        <v>0.42020099999999999</v>
      </c>
      <c r="J622" s="78">
        <v>85.46</v>
      </c>
      <c r="K622" s="34">
        <f t="shared" si="64"/>
        <v>2400.1868299999996</v>
      </c>
      <c r="L622" s="77">
        <v>3.24</v>
      </c>
      <c r="M622" s="32">
        <f t="shared" si="62"/>
        <v>100.35498888000001</v>
      </c>
      <c r="N622" s="78">
        <v>58.89</v>
      </c>
      <c r="O622" s="34">
        <f t="shared" si="63"/>
        <v>824.85456299999998</v>
      </c>
      <c r="P622" s="69">
        <v>0.51170000000000004</v>
      </c>
      <c r="Q622" s="69">
        <v>0.75</v>
      </c>
      <c r="R622" s="43"/>
      <c r="S622" s="69">
        <v>2.125</v>
      </c>
      <c r="T622" s="80">
        <v>34.429000000000002</v>
      </c>
      <c r="U622" s="81">
        <v>9.3000000000000007</v>
      </c>
      <c r="V622" s="69">
        <v>7.5640000000000001</v>
      </c>
      <c r="W622" s="69">
        <v>1.1299999999999999</v>
      </c>
      <c r="X622" s="42"/>
      <c r="Y622" s="42"/>
    </row>
    <row r="623" spans="1:25" x14ac:dyDescent="0.25">
      <c r="A623" s="28" t="s">
        <v>35</v>
      </c>
      <c r="B623" s="68">
        <v>37740</v>
      </c>
      <c r="C623" s="82"/>
      <c r="D623" s="77">
        <v>3.18</v>
      </c>
      <c r="E623" s="32">
        <f t="shared" si="59"/>
        <v>98.496563160000008</v>
      </c>
      <c r="F623" s="78">
        <v>41.9</v>
      </c>
      <c r="G623" s="34">
        <f t="shared" si="60"/>
        <v>586.88072999999997</v>
      </c>
      <c r="H623" s="79">
        <v>0.08</v>
      </c>
      <c r="I623" s="36">
        <f t="shared" si="61"/>
        <v>1.120536</v>
      </c>
      <c r="J623" s="78">
        <v>111.2</v>
      </c>
      <c r="K623" s="34">
        <f t="shared" si="64"/>
        <v>3123.1075999999998</v>
      </c>
      <c r="L623" s="77">
        <v>3.3</v>
      </c>
      <c r="M623" s="32">
        <f t="shared" si="62"/>
        <v>102.21341459999999</v>
      </c>
      <c r="N623" s="78">
        <v>47.86</v>
      </c>
      <c r="O623" s="34">
        <f t="shared" si="63"/>
        <v>670.36066200000005</v>
      </c>
      <c r="P623" s="69">
        <v>0.52239999999999998</v>
      </c>
      <c r="Q623" s="69">
        <v>0.65</v>
      </c>
      <c r="R623" s="43"/>
      <c r="S623" s="69">
        <v>2.2789999999999999</v>
      </c>
      <c r="T623" s="80">
        <v>34.412999999999997</v>
      </c>
      <c r="U623" s="81">
        <v>7.6</v>
      </c>
      <c r="V623" s="69">
        <v>7.5819999999999999</v>
      </c>
      <c r="W623" s="69">
        <v>1.1200000000000001</v>
      </c>
      <c r="X623" s="42"/>
      <c r="Y623" s="42"/>
    </row>
    <row r="624" spans="1:25" x14ac:dyDescent="0.25">
      <c r="A624" s="28" t="s">
        <v>35</v>
      </c>
      <c r="B624" s="68">
        <v>37754</v>
      </c>
      <c r="C624" s="82"/>
      <c r="D624" s="77">
        <v>3.11</v>
      </c>
      <c r="E624" s="32">
        <f t="shared" si="59"/>
        <v>96.328399820000001</v>
      </c>
      <c r="F624" s="78">
        <v>42.31</v>
      </c>
      <c r="G624" s="34">
        <f t="shared" si="60"/>
        <v>592.62347700000009</v>
      </c>
      <c r="H624" s="79">
        <v>0.03</v>
      </c>
      <c r="I624" s="36">
        <f t="shared" si="61"/>
        <v>0.42020099999999999</v>
      </c>
      <c r="J624" s="78">
        <v>89.82</v>
      </c>
      <c r="K624" s="34">
        <f t="shared" si="64"/>
        <v>2522.6396099999997</v>
      </c>
      <c r="L624" s="77">
        <v>3.2</v>
      </c>
      <c r="M624" s="32">
        <f t="shared" si="62"/>
        <v>99.116038400000008</v>
      </c>
      <c r="N624" s="78">
        <v>47.3</v>
      </c>
      <c r="O624" s="34">
        <f t="shared" si="63"/>
        <v>662.51690999999994</v>
      </c>
      <c r="P624" s="69">
        <v>0.5222</v>
      </c>
      <c r="Q624" s="69">
        <v>0.55000000000000004</v>
      </c>
      <c r="R624" s="43"/>
      <c r="S624" s="69">
        <v>2.3130000000000002</v>
      </c>
      <c r="T624" s="80">
        <v>34.432000000000002</v>
      </c>
      <c r="U624" s="81">
        <v>7.8</v>
      </c>
      <c r="V624" s="69">
        <v>7.5819999999999999</v>
      </c>
      <c r="W624" s="69">
        <v>1.1200000000000001</v>
      </c>
      <c r="X624" s="42"/>
      <c r="Y624" s="42"/>
    </row>
    <row r="625" spans="1:25" ht="15.75" thickBot="1" x14ac:dyDescent="0.3">
      <c r="A625" s="45" t="s">
        <v>35</v>
      </c>
      <c r="B625" s="83">
        <v>37777</v>
      </c>
      <c r="C625" s="84"/>
      <c r="D625" s="70">
        <v>3.05</v>
      </c>
      <c r="E625" s="49">
        <f t="shared" si="59"/>
        <v>94.469974100000002</v>
      </c>
      <c r="F625" s="71">
        <v>38.299999999999997</v>
      </c>
      <c r="G625" s="51">
        <f t="shared" si="60"/>
        <v>536.45660999999996</v>
      </c>
      <c r="H625" s="72">
        <v>0.04</v>
      </c>
      <c r="I625" s="53">
        <f t="shared" si="61"/>
        <v>0.56026799999999999</v>
      </c>
      <c r="J625" s="71">
        <v>83.5</v>
      </c>
      <c r="K625" s="51">
        <f t="shared" si="64"/>
        <v>2345.1392500000002</v>
      </c>
      <c r="L625" s="70">
        <v>3.23</v>
      </c>
      <c r="M625" s="49">
        <f t="shared" si="62"/>
        <v>100.04525126</v>
      </c>
      <c r="N625" s="71">
        <v>45.4</v>
      </c>
      <c r="O625" s="51">
        <f t="shared" si="63"/>
        <v>635.90418</v>
      </c>
      <c r="P625" s="73">
        <v>0.5071</v>
      </c>
      <c r="Q625" s="73">
        <v>0.73</v>
      </c>
      <c r="R625" s="86"/>
      <c r="S625" s="73">
        <v>2.2389999999999999</v>
      </c>
      <c r="T625" s="75">
        <v>34.404000000000003</v>
      </c>
      <c r="U625" s="76">
        <v>8.6</v>
      </c>
      <c r="V625" s="73">
        <v>7.609</v>
      </c>
      <c r="W625" s="73">
        <v>1.08</v>
      </c>
      <c r="X625" s="59"/>
      <c r="Y625" s="59"/>
    </row>
    <row r="626" spans="1:25" x14ac:dyDescent="0.25">
      <c r="A626" s="28" t="s">
        <v>35</v>
      </c>
      <c r="B626" s="68">
        <v>37833</v>
      </c>
      <c r="C626" s="82"/>
      <c r="D626" s="77">
        <v>3.1</v>
      </c>
      <c r="E626" s="32">
        <f t="shared" si="59"/>
        <v>96.018662200000009</v>
      </c>
      <c r="F626" s="78">
        <v>42.24</v>
      </c>
      <c r="G626" s="34">
        <f t="shared" si="60"/>
        <v>591.64300800000001</v>
      </c>
      <c r="H626" s="79">
        <v>0.05</v>
      </c>
      <c r="I626" s="36">
        <f t="shared" si="61"/>
        <v>0.70033500000000004</v>
      </c>
      <c r="J626" s="78">
        <v>87.3</v>
      </c>
      <c r="K626" s="34">
        <f t="shared" si="64"/>
        <v>2451.8641499999999</v>
      </c>
      <c r="L626" s="77">
        <v>3.25</v>
      </c>
      <c r="M626" s="32">
        <f t="shared" si="62"/>
        <v>100.6647265</v>
      </c>
      <c r="N626" s="78">
        <v>48.8</v>
      </c>
      <c r="O626" s="34">
        <f t="shared" si="63"/>
        <v>683.52696000000003</v>
      </c>
      <c r="P626" s="69" t="s">
        <v>37</v>
      </c>
      <c r="Q626" s="69">
        <v>0.85</v>
      </c>
      <c r="R626" s="43"/>
      <c r="S626" s="69">
        <v>2.2679999999999998</v>
      </c>
      <c r="T626" s="80">
        <v>34.371000000000002</v>
      </c>
      <c r="U626" s="81">
        <v>10</v>
      </c>
      <c r="V626" s="69">
        <v>7.5519999999999996</v>
      </c>
      <c r="W626" s="69">
        <v>1.19</v>
      </c>
      <c r="X626" s="42"/>
      <c r="Y626" s="42"/>
    </row>
    <row r="627" spans="1:25" x14ac:dyDescent="0.25">
      <c r="A627" s="28" t="s">
        <v>35</v>
      </c>
      <c r="B627" s="68">
        <v>37860</v>
      </c>
      <c r="C627" s="82"/>
      <c r="D627" s="77">
        <v>3.05</v>
      </c>
      <c r="E627" s="32">
        <f t="shared" si="59"/>
        <v>94.469974100000002</v>
      </c>
      <c r="F627" s="78">
        <v>39.15</v>
      </c>
      <c r="G627" s="34">
        <f t="shared" si="60"/>
        <v>548.36230499999999</v>
      </c>
      <c r="H627" s="79">
        <v>7.0000000000000007E-2</v>
      </c>
      <c r="I627" s="36">
        <f t="shared" si="61"/>
        <v>0.98046900000000015</v>
      </c>
      <c r="J627" s="78">
        <v>80.42</v>
      </c>
      <c r="K627" s="34">
        <f t="shared" si="64"/>
        <v>2258.63591</v>
      </c>
      <c r="L627" s="77">
        <v>3.23</v>
      </c>
      <c r="M627" s="32">
        <f t="shared" si="62"/>
        <v>100.04525126</v>
      </c>
      <c r="N627" s="78">
        <v>49.84</v>
      </c>
      <c r="O627" s="34">
        <f t="shared" si="63"/>
        <v>698.09392800000012</v>
      </c>
      <c r="P627" s="69"/>
      <c r="Q627" s="69">
        <v>0.68</v>
      </c>
      <c r="R627" s="43"/>
      <c r="S627" s="69">
        <v>2.2730000000000001</v>
      </c>
      <c r="T627" s="80">
        <v>34.395000000000003</v>
      </c>
      <c r="U627" s="81">
        <v>9</v>
      </c>
      <c r="V627" s="69">
        <v>7.5869999999999997</v>
      </c>
      <c r="W627" s="69">
        <v>0.95</v>
      </c>
      <c r="X627" s="42"/>
      <c r="Y627" s="42"/>
    </row>
    <row r="628" spans="1:25" x14ac:dyDescent="0.25">
      <c r="A628" s="28" t="s">
        <v>35</v>
      </c>
      <c r="B628" s="68">
        <v>37881</v>
      </c>
      <c r="C628" s="82"/>
      <c r="D628" s="77">
        <v>3.12</v>
      </c>
      <c r="E628" s="32">
        <f t="shared" si="59"/>
        <v>96.638137440000008</v>
      </c>
      <c r="F628" s="78">
        <v>40.18</v>
      </c>
      <c r="G628" s="34">
        <f t="shared" si="60"/>
        <v>562.78920600000004</v>
      </c>
      <c r="H628" s="79">
        <v>0.09</v>
      </c>
      <c r="I628" s="36">
        <f t="shared" si="61"/>
        <v>1.2606029999999999</v>
      </c>
      <c r="J628" s="78">
        <v>80.63</v>
      </c>
      <c r="K628" s="34">
        <f t="shared" si="64"/>
        <v>2264.5338649999999</v>
      </c>
      <c r="L628" s="77">
        <v>3.33</v>
      </c>
      <c r="M628" s="32">
        <f t="shared" si="62"/>
        <v>103.14262746</v>
      </c>
      <c r="N628" s="78">
        <v>43.94</v>
      </c>
      <c r="O628" s="34">
        <f t="shared" si="63"/>
        <v>615.45439799999997</v>
      </c>
      <c r="P628" s="69"/>
      <c r="Q628" s="69">
        <v>3.18</v>
      </c>
      <c r="R628" s="43"/>
      <c r="S628" s="69">
        <v>2.331</v>
      </c>
      <c r="T628" s="80">
        <v>34.39</v>
      </c>
      <c r="U628" s="81">
        <v>8.8000000000000007</v>
      </c>
      <c r="V628" s="69">
        <v>7.5309999999999997</v>
      </c>
      <c r="W628" s="69">
        <v>0.84</v>
      </c>
      <c r="X628" s="42"/>
      <c r="Y628" s="42"/>
    </row>
    <row r="629" spans="1:25" x14ac:dyDescent="0.25">
      <c r="A629" s="28" t="s">
        <v>35</v>
      </c>
      <c r="B629" s="68">
        <v>37901</v>
      </c>
      <c r="C629" s="82"/>
      <c r="D629" s="77">
        <v>3.08</v>
      </c>
      <c r="E629" s="32">
        <f t="shared" si="59"/>
        <v>95.399186960000009</v>
      </c>
      <c r="F629" s="78">
        <v>40.93</v>
      </c>
      <c r="G629" s="34">
        <f t="shared" si="60"/>
        <v>573.29423099999997</v>
      </c>
      <c r="H629" s="79">
        <v>0.25</v>
      </c>
      <c r="I629" s="36">
        <f t="shared" si="61"/>
        <v>3.5016750000000001</v>
      </c>
      <c r="J629" s="78">
        <v>82.23</v>
      </c>
      <c r="K629" s="34">
        <f t="shared" si="64"/>
        <v>2309.4706650000003</v>
      </c>
      <c r="L629" s="77">
        <v>3.27</v>
      </c>
      <c r="M629" s="32">
        <f t="shared" si="62"/>
        <v>101.28420174</v>
      </c>
      <c r="N629" s="78">
        <v>50.5</v>
      </c>
      <c r="O629" s="34">
        <f t="shared" si="63"/>
        <v>707.33834999999999</v>
      </c>
      <c r="P629" s="69"/>
      <c r="Q629" s="69">
        <v>1.18</v>
      </c>
      <c r="R629" s="43"/>
      <c r="S629" s="69">
        <v>2.3290000000000002</v>
      </c>
      <c r="T629" s="80">
        <v>34.4</v>
      </c>
      <c r="U629" s="81">
        <v>7.7</v>
      </c>
      <c r="V629" s="69">
        <v>7.5350000000000001</v>
      </c>
      <c r="W629" s="69" t="s">
        <v>39</v>
      </c>
      <c r="X629" s="42"/>
      <c r="Y629" s="42"/>
    </row>
    <row r="630" spans="1:25" x14ac:dyDescent="0.25">
      <c r="A630" s="28" t="s">
        <v>35</v>
      </c>
      <c r="B630" s="68">
        <v>37929</v>
      </c>
      <c r="C630" s="82"/>
      <c r="D630" s="77">
        <v>3.05</v>
      </c>
      <c r="E630" s="32">
        <f t="shared" si="59"/>
        <v>94.469974100000002</v>
      </c>
      <c r="F630" s="78">
        <v>37.85</v>
      </c>
      <c r="G630" s="34">
        <f t="shared" si="60"/>
        <v>530.153595</v>
      </c>
      <c r="H630" s="79">
        <v>0.05</v>
      </c>
      <c r="I630" s="36">
        <f t="shared" si="61"/>
        <v>0.70033500000000004</v>
      </c>
      <c r="J630" s="78">
        <v>94.14</v>
      </c>
      <c r="K630" s="34">
        <f t="shared" si="64"/>
        <v>2643.9689699999999</v>
      </c>
      <c r="L630" s="77">
        <v>3.19</v>
      </c>
      <c r="M630" s="32">
        <f t="shared" si="62"/>
        <v>98.806300780000001</v>
      </c>
      <c r="N630" s="78">
        <v>43.7</v>
      </c>
      <c r="O630" s="34">
        <f t="shared" si="63"/>
        <v>612.09279000000004</v>
      </c>
      <c r="P630" s="69"/>
      <c r="Q630" s="69">
        <v>0.75</v>
      </c>
      <c r="R630" s="43"/>
      <c r="S630" s="69">
        <v>2.3130000000000002</v>
      </c>
      <c r="T630" s="80">
        <v>34.414000000000001</v>
      </c>
      <c r="U630" s="81">
        <v>8.1</v>
      </c>
      <c r="V630" s="69">
        <v>7.5579999999999998</v>
      </c>
      <c r="W630" s="69" t="s">
        <v>39</v>
      </c>
      <c r="X630" s="42"/>
      <c r="Y630" s="42"/>
    </row>
    <row r="631" spans="1:25" x14ac:dyDescent="0.25">
      <c r="A631" s="28" t="s">
        <v>35</v>
      </c>
      <c r="B631" s="68">
        <v>37939</v>
      </c>
      <c r="C631" s="82"/>
      <c r="D631" s="77"/>
      <c r="E631" s="32"/>
      <c r="F631" s="78"/>
      <c r="G631" s="34"/>
      <c r="H631" s="79"/>
      <c r="I631" s="36"/>
      <c r="J631" s="78"/>
      <c r="K631" s="34"/>
      <c r="L631" s="77"/>
      <c r="M631" s="32">
        <f t="shared" si="62"/>
        <v>0</v>
      </c>
      <c r="N631" s="78"/>
      <c r="O631" s="34">
        <f t="shared" si="63"/>
        <v>0</v>
      </c>
      <c r="P631" s="69"/>
      <c r="Q631" s="69"/>
      <c r="R631" s="43"/>
      <c r="S631" s="69"/>
      <c r="T631" s="80"/>
      <c r="U631" s="81">
        <v>7.5</v>
      </c>
      <c r="V631" s="69"/>
      <c r="W631" s="69">
        <v>1</v>
      </c>
      <c r="X631" s="42"/>
      <c r="Y631" s="42"/>
    </row>
    <row r="632" spans="1:25" x14ac:dyDescent="0.25">
      <c r="A632" s="28" t="s">
        <v>35</v>
      </c>
      <c r="B632" s="68">
        <v>37971</v>
      </c>
      <c r="C632" s="82"/>
      <c r="D632" s="77">
        <v>3.01</v>
      </c>
      <c r="E632" s="32">
        <f t="shared" ref="E632:E694" si="65">D632*30.973762</f>
        <v>93.231023620000002</v>
      </c>
      <c r="F632" s="78">
        <v>40.94</v>
      </c>
      <c r="G632" s="34">
        <f t="shared" ref="G632:G694" si="66">F632*14.0067</f>
        <v>573.43429800000001</v>
      </c>
      <c r="H632" s="79">
        <v>0.5</v>
      </c>
      <c r="I632" s="36">
        <f t="shared" ref="I632:I692" si="67">H632*14.0067</f>
        <v>7.0033500000000002</v>
      </c>
      <c r="J632" s="78">
        <v>80.540000000000006</v>
      </c>
      <c r="K632" s="34">
        <f t="shared" ref="K632:K694" si="68">J632*28.0855</f>
        <v>2262.0061700000001</v>
      </c>
      <c r="L632" s="77">
        <v>3.34</v>
      </c>
      <c r="M632" s="32">
        <f t="shared" si="62"/>
        <v>103.45236507999999</v>
      </c>
      <c r="N632" s="78">
        <v>44.71</v>
      </c>
      <c r="O632" s="34">
        <f t="shared" si="63"/>
        <v>626.23955699999999</v>
      </c>
      <c r="P632" s="69"/>
      <c r="Q632" s="69">
        <v>1.25</v>
      </c>
      <c r="R632" s="43"/>
      <c r="S632" s="69">
        <v>2.0390000000000001</v>
      </c>
      <c r="T632" s="80">
        <v>34.411000000000001</v>
      </c>
      <c r="U632" s="81">
        <v>7.7</v>
      </c>
      <c r="V632" s="69">
        <v>7.5289999999999999</v>
      </c>
      <c r="W632" s="69">
        <v>1.72</v>
      </c>
      <c r="X632" s="42"/>
      <c r="Y632" s="42"/>
    </row>
    <row r="633" spans="1:25" x14ac:dyDescent="0.25">
      <c r="A633" s="28" t="s">
        <v>35</v>
      </c>
      <c r="B633" s="68">
        <v>38013</v>
      </c>
      <c r="C633" s="82"/>
      <c r="D633" s="77">
        <v>3.04</v>
      </c>
      <c r="E633" s="32">
        <f t="shared" si="65"/>
        <v>94.160236480000009</v>
      </c>
      <c r="F633" s="78">
        <v>41.01</v>
      </c>
      <c r="G633" s="34">
        <f t="shared" si="66"/>
        <v>574.41476699999998</v>
      </c>
      <c r="H633" s="79">
        <v>0.3</v>
      </c>
      <c r="I633" s="36">
        <f t="shared" si="67"/>
        <v>4.2020099999999996</v>
      </c>
      <c r="J633" s="78">
        <v>78.739999999999995</v>
      </c>
      <c r="K633" s="34">
        <f t="shared" si="68"/>
        <v>2211.4522699999998</v>
      </c>
      <c r="L633" s="77">
        <v>3.28</v>
      </c>
      <c r="M633" s="32">
        <f t="shared" si="62"/>
        <v>101.59393935999999</v>
      </c>
      <c r="N633" s="78">
        <v>44.96</v>
      </c>
      <c r="O633" s="34">
        <f t="shared" si="63"/>
        <v>629.74123200000008</v>
      </c>
      <c r="P633" s="69"/>
      <c r="Q633" s="69">
        <v>0.75</v>
      </c>
      <c r="R633" s="43"/>
      <c r="S633" s="69">
        <v>2.141</v>
      </c>
      <c r="T633" s="80">
        <v>34.393999999999998</v>
      </c>
      <c r="U633" s="81">
        <v>9.6</v>
      </c>
      <c r="V633" s="69">
        <v>7.5279999999999996</v>
      </c>
      <c r="W633" s="69">
        <v>1.24</v>
      </c>
      <c r="X633" s="42"/>
      <c r="Y633" s="42"/>
    </row>
    <row r="634" spans="1:25" x14ac:dyDescent="0.25">
      <c r="A634" s="28" t="s">
        <v>35</v>
      </c>
      <c r="B634" s="68">
        <v>38027</v>
      </c>
      <c r="C634" s="82"/>
      <c r="D634" s="77">
        <v>2.99</v>
      </c>
      <c r="E634" s="32">
        <f t="shared" si="65"/>
        <v>92.611548380000002</v>
      </c>
      <c r="F634" s="78">
        <v>40.630000000000003</v>
      </c>
      <c r="G634" s="34">
        <f t="shared" si="66"/>
        <v>569.092221</v>
      </c>
      <c r="H634" s="79">
        <v>7.0000000000000007E-2</v>
      </c>
      <c r="I634" s="36">
        <f t="shared" si="67"/>
        <v>0.98046900000000015</v>
      </c>
      <c r="J634" s="78">
        <v>80.099999999999994</v>
      </c>
      <c r="K634" s="34">
        <f t="shared" si="68"/>
        <v>2249.6485499999999</v>
      </c>
      <c r="L634" s="77">
        <v>3.3</v>
      </c>
      <c r="M634" s="32">
        <f t="shared" si="62"/>
        <v>102.21341459999999</v>
      </c>
      <c r="N634" s="78">
        <v>43.59</v>
      </c>
      <c r="O634" s="34">
        <f t="shared" si="63"/>
        <v>610.55205300000011</v>
      </c>
      <c r="P634" s="69"/>
      <c r="Q634" s="69">
        <v>1.08</v>
      </c>
      <c r="R634" s="43"/>
      <c r="S634" s="69">
        <v>2.1970000000000001</v>
      </c>
      <c r="T634" s="80">
        <v>34.395000000000003</v>
      </c>
      <c r="U634" s="81">
        <v>8.9</v>
      </c>
      <c r="V634" s="69">
        <v>7.5279999999999996</v>
      </c>
      <c r="W634" s="69">
        <v>1.24</v>
      </c>
      <c r="X634" s="42"/>
      <c r="Y634" s="42"/>
    </row>
    <row r="635" spans="1:25" x14ac:dyDescent="0.25">
      <c r="A635" s="28" t="s">
        <v>35</v>
      </c>
      <c r="B635" s="68">
        <v>38061</v>
      </c>
      <c r="C635" s="82"/>
      <c r="D635" s="77">
        <v>3.19</v>
      </c>
      <c r="E635" s="32">
        <f t="shared" si="65"/>
        <v>98.806300780000001</v>
      </c>
      <c r="F635" s="78">
        <v>40.07</v>
      </c>
      <c r="G635" s="34">
        <f t="shared" si="66"/>
        <v>561.248469</v>
      </c>
      <c r="H635" s="79">
        <v>0.12</v>
      </c>
      <c r="I635" s="36">
        <f t="shared" si="67"/>
        <v>1.680804</v>
      </c>
      <c r="J635" s="78">
        <v>83.21</v>
      </c>
      <c r="K635" s="34">
        <f t="shared" si="68"/>
        <v>2336.994455</v>
      </c>
      <c r="L635" s="77">
        <v>3.36</v>
      </c>
      <c r="M635" s="32">
        <f t="shared" si="62"/>
        <v>104.07184031999999</v>
      </c>
      <c r="N635" s="78">
        <v>46.13</v>
      </c>
      <c r="O635" s="34">
        <f t="shared" si="63"/>
        <v>646.12907100000007</v>
      </c>
      <c r="P635" s="69"/>
      <c r="Q635" s="69">
        <v>0.38</v>
      </c>
      <c r="R635" s="43"/>
      <c r="S635" s="69">
        <v>2.2530000000000001</v>
      </c>
      <c r="T635" s="80">
        <v>34.448</v>
      </c>
      <c r="U635" s="81">
        <v>9.9</v>
      </c>
      <c r="V635" s="69">
        <v>7.5430000000000001</v>
      </c>
      <c r="W635" s="69">
        <v>0.87</v>
      </c>
      <c r="X635" s="42"/>
      <c r="Y635" s="42"/>
    </row>
    <row r="636" spans="1:25" x14ac:dyDescent="0.25">
      <c r="A636" s="28" t="s">
        <v>35</v>
      </c>
      <c r="B636" s="68">
        <v>38098</v>
      </c>
      <c r="C636" s="82"/>
      <c r="D636" s="77">
        <v>3.09</v>
      </c>
      <c r="E636" s="32">
        <f t="shared" si="65"/>
        <v>95.708924580000001</v>
      </c>
      <c r="F636" s="78">
        <v>41.87</v>
      </c>
      <c r="G636" s="34">
        <f t="shared" si="66"/>
        <v>586.46052899999995</v>
      </c>
      <c r="H636" s="79">
        <v>0.3</v>
      </c>
      <c r="I636" s="36">
        <f t="shared" si="67"/>
        <v>4.2020099999999996</v>
      </c>
      <c r="J636" s="78">
        <v>85.64</v>
      </c>
      <c r="K636" s="34">
        <f t="shared" si="68"/>
        <v>2405.2422200000001</v>
      </c>
      <c r="L636" s="77">
        <v>3.2</v>
      </c>
      <c r="M636" s="32">
        <f t="shared" si="62"/>
        <v>99.116038400000008</v>
      </c>
      <c r="N636" s="78">
        <v>44.31</v>
      </c>
      <c r="O636" s="34">
        <f t="shared" si="63"/>
        <v>620.63687700000003</v>
      </c>
      <c r="P636" s="69"/>
      <c r="Q636" s="69">
        <v>1.05</v>
      </c>
      <c r="R636" s="43"/>
      <c r="S636" s="69">
        <v>2.343</v>
      </c>
      <c r="T636" s="80">
        <v>34.402000000000001</v>
      </c>
      <c r="U636" s="81">
        <v>8.6999999999999993</v>
      </c>
      <c r="V636" s="69">
        <v>7.5410000000000004</v>
      </c>
      <c r="W636" s="69">
        <v>1.28</v>
      </c>
      <c r="X636" s="42"/>
      <c r="Y636" s="42"/>
    </row>
    <row r="637" spans="1:25" x14ac:dyDescent="0.25">
      <c r="A637" s="28" t="s">
        <v>35</v>
      </c>
      <c r="B637" s="68">
        <v>38119</v>
      </c>
      <c r="C637" s="82"/>
      <c r="D637" s="77">
        <v>3.06</v>
      </c>
      <c r="E637" s="32">
        <f t="shared" si="65"/>
        <v>94.779711720000009</v>
      </c>
      <c r="F637" s="78">
        <v>40.229999999999997</v>
      </c>
      <c r="G637" s="34">
        <f t="shared" si="66"/>
        <v>563.48954099999992</v>
      </c>
      <c r="H637" s="79">
        <v>0.2</v>
      </c>
      <c r="I637" s="36">
        <f t="shared" si="67"/>
        <v>2.8013400000000002</v>
      </c>
      <c r="J637" s="78">
        <v>83.08</v>
      </c>
      <c r="K637" s="34">
        <f t="shared" si="68"/>
        <v>2333.3433399999999</v>
      </c>
      <c r="L637" s="77">
        <v>3.31</v>
      </c>
      <c r="M637" s="32">
        <f t="shared" si="62"/>
        <v>102.52315222</v>
      </c>
      <c r="N637" s="78">
        <v>44.4</v>
      </c>
      <c r="O637" s="34">
        <f t="shared" si="63"/>
        <v>621.89747999999997</v>
      </c>
      <c r="P637" s="69"/>
      <c r="Q637" s="69">
        <v>0.65</v>
      </c>
      <c r="R637" s="43"/>
      <c r="S637" s="69">
        <v>2.335</v>
      </c>
      <c r="T637" s="80">
        <v>33.54</v>
      </c>
      <c r="U637" s="81">
        <v>10</v>
      </c>
      <c r="V637" s="69">
        <v>7.5549999999999997</v>
      </c>
      <c r="W637" s="69">
        <v>1.39</v>
      </c>
      <c r="X637" s="42"/>
      <c r="Y637" s="42"/>
    </row>
    <row r="638" spans="1:25" ht="15.75" thickBot="1" x14ac:dyDescent="0.3">
      <c r="A638" s="45" t="s">
        <v>35</v>
      </c>
      <c r="B638" s="83">
        <v>38145</v>
      </c>
      <c r="C638" s="84"/>
      <c r="D638" s="70">
        <v>2.99</v>
      </c>
      <c r="E638" s="49">
        <f t="shared" si="65"/>
        <v>92.611548380000002</v>
      </c>
      <c r="F638" s="71">
        <v>40.08</v>
      </c>
      <c r="G638" s="51">
        <f t="shared" si="66"/>
        <v>561.38853600000004</v>
      </c>
      <c r="H638" s="72">
        <v>0.15</v>
      </c>
      <c r="I638" s="53">
        <f t="shared" si="67"/>
        <v>2.1010049999999998</v>
      </c>
      <c r="J638" s="71">
        <v>77.61</v>
      </c>
      <c r="K638" s="51">
        <f t="shared" si="68"/>
        <v>2179.715655</v>
      </c>
      <c r="L638" s="70">
        <v>3.19</v>
      </c>
      <c r="M638" s="49">
        <f t="shared" si="62"/>
        <v>98.806300780000001</v>
      </c>
      <c r="N638" s="71">
        <v>44.8</v>
      </c>
      <c r="O638" s="51">
        <f t="shared" si="63"/>
        <v>627.50015999999994</v>
      </c>
      <c r="P638" s="73"/>
      <c r="Q638" s="73">
        <v>0.8</v>
      </c>
      <c r="R638" s="86"/>
      <c r="S638" s="73">
        <v>2.319</v>
      </c>
      <c r="T638" s="75">
        <v>33.39</v>
      </c>
      <c r="U638" s="76">
        <v>8.6999999999999993</v>
      </c>
      <c r="V638" s="73">
        <v>7.5309999999999997</v>
      </c>
      <c r="W638" s="73">
        <v>1.71</v>
      </c>
      <c r="X638" s="59"/>
      <c r="Y638" s="59"/>
    </row>
    <row r="639" spans="1:25" x14ac:dyDescent="0.25">
      <c r="A639" s="28" t="s">
        <v>35</v>
      </c>
      <c r="B639" s="68">
        <v>38176</v>
      </c>
      <c r="C639" s="82"/>
      <c r="D639" s="77">
        <v>2.97</v>
      </c>
      <c r="E639" s="32">
        <f t="shared" si="65"/>
        <v>91.992073140000002</v>
      </c>
      <c r="F639" s="78">
        <v>40.46</v>
      </c>
      <c r="G639" s="34">
        <f t="shared" si="66"/>
        <v>566.71108200000003</v>
      </c>
      <c r="H639" s="79">
        <v>0.19</v>
      </c>
      <c r="I639" s="36">
        <f t="shared" si="67"/>
        <v>2.661273</v>
      </c>
      <c r="J639" s="78">
        <v>84.92</v>
      </c>
      <c r="K639" s="34">
        <f t="shared" si="68"/>
        <v>2385.0206600000001</v>
      </c>
      <c r="L639" s="77">
        <v>3.17</v>
      </c>
      <c r="M639" s="32">
        <f t="shared" si="62"/>
        <v>98.186825540000001</v>
      </c>
      <c r="N639" s="78">
        <v>43.71</v>
      </c>
      <c r="O639" s="34">
        <f t="shared" si="63"/>
        <v>612.23285700000008</v>
      </c>
      <c r="P639" s="69">
        <v>0.55020000000000002</v>
      </c>
      <c r="Q639" s="69">
        <v>2.6</v>
      </c>
      <c r="R639" s="43"/>
      <c r="S639" s="69">
        <v>2.403</v>
      </c>
      <c r="T639" s="80">
        <v>33.340000000000003</v>
      </c>
      <c r="U639" s="81">
        <v>10.7</v>
      </c>
      <c r="V639" s="69">
        <v>7.5460000000000003</v>
      </c>
      <c r="W639" s="69">
        <v>1.44</v>
      </c>
      <c r="X639" s="42"/>
      <c r="Y639" s="42"/>
    </row>
    <row r="640" spans="1:25" x14ac:dyDescent="0.25">
      <c r="A640" s="28" t="s">
        <v>35</v>
      </c>
      <c r="B640" s="68">
        <v>38223</v>
      </c>
      <c r="C640" s="82"/>
      <c r="D640" s="77">
        <v>2.98</v>
      </c>
      <c r="E640" s="32">
        <f t="shared" si="65"/>
        <v>92.301810759999995</v>
      </c>
      <c r="F640" s="78">
        <v>40.21</v>
      </c>
      <c r="G640" s="34">
        <f t="shared" si="66"/>
        <v>563.20940700000006</v>
      </c>
      <c r="H640" s="79">
        <v>0.27</v>
      </c>
      <c r="I640" s="36">
        <f t="shared" si="67"/>
        <v>3.7818090000000004</v>
      </c>
      <c r="J640" s="78">
        <v>75.14</v>
      </c>
      <c r="K640" s="34">
        <f t="shared" si="68"/>
        <v>2110.34447</v>
      </c>
      <c r="L640" s="77">
        <v>3.11</v>
      </c>
      <c r="M640" s="32">
        <f t="shared" si="62"/>
        <v>96.328399820000001</v>
      </c>
      <c r="N640" s="78">
        <v>43.36</v>
      </c>
      <c r="O640" s="34">
        <f t="shared" si="63"/>
        <v>607.330512</v>
      </c>
      <c r="P640" s="69"/>
      <c r="Q640" s="69">
        <v>0.92</v>
      </c>
      <c r="R640" s="43"/>
      <c r="S640" s="69">
        <v>2.3889999999999998</v>
      </c>
      <c r="T640" s="80">
        <v>33.32</v>
      </c>
      <c r="U640" s="81">
        <v>9.1</v>
      </c>
      <c r="V640" s="69">
        <v>7.55</v>
      </c>
      <c r="W640" s="69">
        <v>1.35</v>
      </c>
      <c r="X640" s="42"/>
      <c r="Y640" s="42"/>
    </row>
    <row r="641" spans="1:25" x14ac:dyDescent="0.25">
      <c r="A641" s="28" t="s">
        <v>35</v>
      </c>
      <c r="B641" s="68">
        <v>38232</v>
      </c>
      <c r="C641" s="82"/>
      <c r="D641" s="77">
        <v>3.05</v>
      </c>
      <c r="E641" s="32">
        <f t="shared" si="65"/>
        <v>94.469974100000002</v>
      </c>
      <c r="F641" s="78">
        <v>40.9</v>
      </c>
      <c r="G641" s="34">
        <f t="shared" si="66"/>
        <v>572.87402999999995</v>
      </c>
      <c r="H641" s="79">
        <v>0.1</v>
      </c>
      <c r="I641" s="36">
        <f t="shared" si="67"/>
        <v>1.4006700000000001</v>
      </c>
      <c r="J641" s="78">
        <v>89.95</v>
      </c>
      <c r="K641" s="34">
        <f t="shared" si="68"/>
        <v>2526.2907249999998</v>
      </c>
      <c r="L641" s="77">
        <v>3.18</v>
      </c>
      <c r="M641" s="32">
        <f t="shared" si="62"/>
        <v>98.496563160000008</v>
      </c>
      <c r="N641" s="78">
        <v>44.9</v>
      </c>
      <c r="O641" s="34">
        <f t="shared" si="63"/>
        <v>628.90083000000004</v>
      </c>
      <c r="P641" s="69"/>
      <c r="Q641" s="69">
        <v>0.35</v>
      </c>
      <c r="R641" s="43"/>
      <c r="S641" s="69">
        <v>2.3719999999999999</v>
      </c>
      <c r="T641" s="80">
        <v>33.4</v>
      </c>
      <c r="U641" s="81">
        <v>7.7</v>
      </c>
      <c r="V641" s="69">
        <v>7.5540000000000003</v>
      </c>
      <c r="W641" s="69">
        <v>1.69</v>
      </c>
      <c r="X641" s="87"/>
      <c r="Y641" s="42"/>
    </row>
    <row r="642" spans="1:25" x14ac:dyDescent="0.25">
      <c r="A642" s="28" t="s">
        <v>35</v>
      </c>
      <c r="B642" s="68">
        <v>38261</v>
      </c>
      <c r="C642" s="82"/>
      <c r="D642" s="77">
        <v>2.96</v>
      </c>
      <c r="E642" s="32">
        <f t="shared" si="65"/>
        <v>91.682335519999995</v>
      </c>
      <c r="F642" s="78">
        <v>39.93</v>
      </c>
      <c r="G642" s="34">
        <f t="shared" si="66"/>
        <v>559.28753100000006</v>
      </c>
      <c r="H642" s="79">
        <v>0.11</v>
      </c>
      <c r="I642" s="36">
        <f t="shared" si="67"/>
        <v>1.540737</v>
      </c>
      <c r="J642" s="78">
        <v>89.3</v>
      </c>
      <c r="K642" s="34">
        <f t="shared" si="68"/>
        <v>2508.0351499999997</v>
      </c>
      <c r="L642" s="77">
        <v>3.21</v>
      </c>
      <c r="M642" s="32">
        <f t="shared" si="62"/>
        <v>99.425776020000001</v>
      </c>
      <c r="N642" s="78">
        <v>47.58</v>
      </c>
      <c r="O642" s="34">
        <f t="shared" si="63"/>
        <v>666.43878600000005</v>
      </c>
      <c r="P642" s="69"/>
      <c r="Q642" s="69">
        <v>0.93</v>
      </c>
      <c r="R642" s="43"/>
      <c r="S642" s="69">
        <v>2.367</v>
      </c>
      <c r="T642" s="80">
        <v>33.39</v>
      </c>
      <c r="U642" s="81">
        <v>8.8000000000000007</v>
      </c>
      <c r="V642" s="69">
        <v>7.5890000000000004</v>
      </c>
      <c r="W642" s="69">
        <v>1.26</v>
      </c>
      <c r="X642" s="42"/>
      <c r="Y642" s="42"/>
    </row>
    <row r="643" spans="1:25" x14ac:dyDescent="0.25">
      <c r="A643" s="28" t="s">
        <v>35</v>
      </c>
      <c r="B643" s="68">
        <v>38299</v>
      </c>
      <c r="C643" s="82"/>
      <c r="D643" s="77">
        <v>3.01</v>
      </c>
      <c r="E643" s="32">
        <f t="shared" si="65"/>
        <v>93.231023620000002</v>
      </c>
      <c r="F643" s="78">
        <v>40.700000000000003</v>
      </c>
      <c r="G643" s="34">
        <f t="shared" si="66"/>
        <v>570.07269000000008</v>
      </c>
      <c r="H643" s="79">
        <v>0.14000000000000001</v>
      </c>
      <c r="I643" s="36">
        <f t="shared" si="67"/>
        <v>1.9609380000000003</v>
      </c>
      <c r="J643" s="78">
        <v>88.98</v>
      </c>
      <c r="K643" s="34">
        <f t="shared" si="68"/>
        <v>2499.0477900000001</v>
      </c>
      <c r="L643" s="77">
        <v>3.2</v>
      </c>
      <c r="M643" s="32">
        <f t="shared" ref="M643:M694" si="69">L643*30.973762</f>
        <v>99.116038400000008</v>
      </c>
      <c r="N643" s="78">
        <v>47.92</v>
      </c>
      <c r="O643" s="34">
        <f t="shared" ref="O643:O692" si="70">N643*14.0067</f>
        <v>671.20106400000009</v>
      </c>
      <c r="P643" s="69"/>
      <c r="Q643" s="69">
        <v>0.55000000000000004</v>
      </c>
      <c r="R643" s="43"/>
      <c r="S643" s="69">
        <v>2.371</v>
      </c>
      <c r="T643" s="80">
        <v>33.29</v>
      </c>
      <c r="U643" s="81">
        <v>8.1</v>
      </c>
      <c r="V643" s="69">
        <v>7.5460000000000003</v>
      </c>
      <c r="W643" s="69">
        <v>1.61</v>
      </c>
      <c r="X643" s="42"/>
      <c r="Y643" s="42"/>
    </row>
    <row r="644" spans="1:25" x14ac:dyDescent="0.25">
      <c r="A644" s="28" t="s">
        <v>35</v>
      </c>
      <c r="B644" s="68">
        <v>38328</v>
      </c>
      <c r="C644" s="82"/>
      <c r="D644" s="77">
        <v>3.03</v>
      </c>
      <c r="E644" s="32">
        <f t="shared" si="65"/>
        <v>93.850498860000002</v>
      </c>
      <c r="F644" s="78">
        <v>41.52</v>
      </c>
      <c r="G644" s="34">
        <f t="shared" si="66"/>
        <v>581.5581840000001</v>
      </c>
      <c r="H644" s="79">
        <v>0.21</v>
      </c>
      <c r="I644" s="36">
        <f t="shared" si="67"/>
        <v>2.9414069999999999</v>
      </c>
      <c r="J644" s="78">
        <v>92.94</v>
      </c>
      <c r="K644" s="34">
        <f t="shared" si="68"/>
        <v>2610.2663699999998</v>
      </c>
      <c r="L644" s="77">
        <v>3.17</v>
      </c>
      <c r="M644" s="32">
        <f t="shared" si="69"/>
        <v>98.186825540000001</v>
      </c>
      <c r="N644" s="78">
        <v>48.7</v>
      </c>
      <c r="O644" s="34">
        <f t="shared" si="70"/>
        <v>682.12629000000004</v>
      </c>
      <c r="P644" s="69"/>
      <c r="Q644" s="69">
        <v>0.98</v>
      </c>
      <c r="R644" s="43"/>
      <c r="S644" s="69">
        <v>2.3690000000000002</v>
      </c>
      <c r="T644" s="80">
        <v>33.33</v>
      </c>
      <c r="U644" s="81">
        <v>8.3000000000000007</v>
      </c>
      <c r="V644" s="69">
        <v>7.5810000000000004</v>
      </c>
      <c r="W644" s="69">
        <v>1.59</v>
      </c>
      <c r="X644" s="42"/>
      <c r="Y644" s="42"/>
    </row>
    <row r="645" spans="1:25" x14ac:dyDescent="0.25">
      <c r="A645" s="28" t="s">
        <v>35</v>
      </c>
      <c r="B645" s="68">
        <v>38363</v>
      </c>
      <c r="C645" s="82"/>
      <c r="D645" s="77">
        <v>3.05</v>
      </c>
      <c r="E645" s="32">
        <f t="shared" si="65"/>
        <v>94.469974100000002</v>
      </c>
      <c r="F645" s="78">
        <v>42.18</v>
      </c>
      <c r="G645" s="34">
        <f t="shared" si="66"/>
        <v>590.80260599999997</v>
      </c>
      <c r="H645" s="79">
        <v>0.04</v>
      </c>
      <c r="I645" s="36">
        <f t="shared" si="67"/>
        <v>0.56026799999999999</v>
      </c>
      <c r="J645" s="78">
        <v>95.27</v>
      </c>
      <c r="K645" s="34">
        <f t="shared" si="68"/>
        <v>2675.7055849999997</v>
      </c>
      <c r="L645" s="77">
        <v>3.36</v>
      </c>
      <c r="M645" s="32">
        <f t="shared" si="69"/>
        <v>104.07184031999999</v>
      </c>
      <c r="N645" s="78">
        <v>44.77</v>
      </c>
      <c r="O645" s="34">
        <f t="shared" si="70"/>
        <v>627.07995900000003</v>
      </c>
      <c r="P645" s="69"/>
      <c r="Q645" s="69">
        <v>0.6</v>
      </c>
      <c r="R645" s="43"/>
      <c r="S645" s="69">
        <v>2.4</v>
      </c>
      <c r="T645" s="80">
        <v>34.430999999999997</v>
      </c>
      <c r="U645" s="81">
        <v>8.1</v>
      </c>
      <c r="V645" s="69">
        <v>7.6260000000000003</v>
      </c>
      <c r="W645" s="69">
        <v>1.61</v>
      </c>
      <c r="X645" s="42"/>
      <c r="Y645" s="42"/>
    </row>
    <row r="646" spans="1:25" x14ac:dyDescent="0.25">
      <c r="A646" s="28" t="s">
        <v>35</v>
      </c>
      <c r="B646" s="68">
        <v>38391</v>
      </c>
      <c r="C646" s="82"/>
      <c r="D646" s="77">
        <v>3.08</v>
      </c>
      <c r="E646" s="32">
        <f t="shared" si="65"/>
        <v>95.399186960000009</v>
      </c>
      <c r="F646" s="78">
        <v>42.58</v>
      </c>
      <c r="G646" s="34">
        <f t="shared" si="66"/>
        <v>596.40528600000005</v>
      </c>
      <c r="H646" s="79">
        <v>0.04</v>
      </c>
      <c r="I646" s="36">
        <f t="shared" si="67"/>
        <v>0.56026799999999999</v>
      </c>
      <c r="J646" s="78">
        <v>89.84</v>
      </c>
      <c r="K646" s="34">
        <f t="shared" si="68"/>
        <v>2523.2013200000001</v>
      </c>
      <c r="L646" s="77">
        <v>3.34</v>
      </c>
      <c r="M646" s="32">
        <f t="shared" si="69"/>
        <v>103.45236507999999</v>
      </c>
      <c r="N646" s="78">
        <v>48.97</v>
      </c>
      <c r="O646" s="34">
        <f t="shared" si="70"/>
        <v>685.90809899999999</v>
      </c>
      <c r="P646" s="69"/>
      <c r="Q646" s="69">
        <v>1.25</v>
      </c>
      <c r="R646" s="43"/>
      <c r="S646" s="69">
        <v>2.407</v>
      </c>
      <c r="T646" s="80">
        <v>34.396000000000001</v>
      </c>
      <c r="U646" s="81">
        <v>7.9</v>
      </c>
      <c r="V646" s="69">
        <v>7.62</v>
      </c>
      <c r="W646" s="69">
        <v>1.69</v>
      </c>
      <c r="X646" s="42"/>
      <c r="Y646" s="42"/>
    </row>
    <row r="647" spans="1:25" x14ac:dyDescent="0.25">
      <c r="A647" s="28" t="s">
        <v>35</v>
      </c>
      <c r="B647" s="68">
        <v>38434</v>
      </c>
      <c r="C647" s="82"/>
      <c r="D647" s="77">
        <v>2.95</v>
      </c>
      <c r="E647" s="32">
        <f t="shared" si="65"/>
        <v>91.372597900000002</v>
      </c>
      <c r="F647" s="78">
        <v>40.53</v>
      </c>
      <c r="G647" s="34">
        <f t="shared" si="66"/>
        <v>567.691551</v>
      </c>
      <c r="H647" s="79">
        <v>0.2</v>
      </c>
      <c r="I647" s="36">
        <f t="shared" si="67"/>
        <v>2.8013400000000002</v>
      </c>
      <c r="J647" s="78">
        <v>90.35</v>
      </c>
      <c r="K647" s="34">
        <f t="shared" si="68"/>
        <v>2537.5249249999997</v>
      </c>
      <c r="L647" s="77">
        <v>3.17</v>
      </c>
      <c r="M647" s="32">
        <f t="shared" si="69"/>
        <v>98.186825540000001</v>
      </c>
      <c r="N647" s="78">
        <v>44.73</v>
      </c>
      <c r="O647" s="34">
        <f t="shared" si="70"/>
        <v>626.51969099999997</v>
      </c>
      <c r="P647" s="69">
        <v>0.85340000000000005</v>
      </c>
      <c r="Q647" s="69">
        <v>0.9</v>
      </c>
      <c r="R647" s="43"/>
      <c r="S647" s="69">
        <v>2.395</v>
      </c>
      <c r="T647" s="80">
        <v>34.335000000000001</v>
      </c>
      <c r="U647" s="81">
        <v>9.9</v>
      </c>
      <c r="V647" s="69">
        <v>7.6130000000000004</v>
      </c>
      <c r="W647" s="69">
        <v>1.54</v>
      </c>
      <c r="X647" s="42">
        <v>2</v>
      </c>
      <c r="Y647" s="42">
        <v>109</v>
      </c>
    </row>
    <row r="648" spans="1:25" x14ac:dyDescent="0.25">
      <c r="A648" s="28" t="s">
        <v>35</v>
      </c>
      <c r="B648" s="68">
        <v>38434</v>
      </c>
      <c r="C648" s="82"/>
      <c r="D648" s="31">
        <v>3.01</v>
      </c>
      <c r="E648" s="32">
        <f t="shared" si="65"/>
        <v>93.231023620000002</v>
      </c>
      <c r="F648" s="33">
        <v>40.4</v>
      </c>
      <c r="G648" s="34">
        <f t="shared" si="66"/>
        <v>565.87067999999999</v>
      </c>
      <c r="H648" s="35">
        <v>0.18</v>
      </c>
      <c r="I648" s="36">
        <f t="shared" si="67"/>
        <v>2.5212059999999998</v>
      </c>
      <c r="J648" s="33">
        <v>91.75</v>
      </c>
      <c r="K648" s="34">
        <f t="shared" si="68"/>
        <v>2576.8446250000002</v>
      </c>
      <c r="L648" s="31">
        <v>3.19</v>
      </c>
      <c r="M648" s="32">
        <f t="shared" si="69"/>
        <v>98.806300780000001</v>
      </c>
      <c r="N648" s="31">
        <v>44.29</v>
      </c>
      <c r="O648" s="34">
        <f t="shared" si="70"/>
        <v>620.35674300000005</v>
      </c>
      <c r="P648" s="37">
        <v>0.75829999999999997</v>
      </c>
      <c r="Q648" s="37">
        <v>0.73</v>
      </c>
      <c r="R648" s="39"/>
      <c r="S648" s="37">
        <v>2.403</v>
      </c>
      <c r="T648" s="40">
        <v>34.337000000000003</v>
      </c>
      <c r="U648" s="41">
        <v>5.8</v>
      </c>
      <c r="V648" s="37">
        <v>7.6130000000000004</v>
      </c>
      <c r="W648" s="37">
        <v>1.25</v>
      </c>
      <c r="X648" s="42">
        <v>1</v>
      </c>
      <c r="Y648" s="42">
        <v>2036</v>
      </c>
    </row>
    <row r="649" spans="1:25" x14ac:dyDescent="0.25">
      <c r="A649" s="28" t="s">
        <v>35</v>
      </c>
      <c r="B649" s="68">
        <v>38463</v>
      </c>
      <c r="C649" s="82"/>
      <c r="D649" s="31">
        <v>3.03</v>
      </c>
      <c r="E649" s="32">
        <f t="shared" si="65"/>
        <v>93.850498860000002</v>
      </c>
      <c r="F649" s="33">
        <v>39.99</v>
      </c>
      <c r="G649" s="34">
        <f t="shared" si="66"/>
        <v>560.1279330000001</v>
      </c>
      <c r="H649" s="35">
        <v>0.21</v>
      </c>
      <c r="I649" s="36">
        <f t="shared" si="67"/>
        <v>2.9414069999999999</v>
      </c>
      <c r="J649" s="33">
        <v>90.37</v>
      </c>
      <c r="K649" s="34">
        <f t="shared" si="68"/>
        <v>2538.0866350000001</v>
      </c>
      <c r="L649" s="31">
        <v>3.16</v>
      </c>
      <c r="M649" s="32">
        <f t="shared" si="69"/>
        <v>97.877087920000008</v>
      </c>
      <c r="N649" s="31">
        <v>40.83</v>
      </c>
      <c r="O649" s="34">
        <f t="shared" si="70"/>
        <v>571.89356099999998</v>
      </c>
      <c r="P649" s="37"/>
      <c r="Q649" s="37">
        <v>0.65</v>
      </c>
      <c r="R649" s="39"/>
      <c r="S649" s="37">
        <v>2.34</v>
      </c>
      <c r="T649" s="40">
        <v>34.384999999999998</v>
      </c>
      <c r="U649" s="41">
        <v>5.9</v>
      </c>
      <c r="V649" s="37">
        <v>7.6109999999999998</v>
      </c>
      <c r="W649" s="37">
        <v>1.24</v>
      </c>
      <c r="X649" s="42">
        <v>1</v>
      </c>
      <c r="Y649" s="42">
        <v>667</v>
      </c>
    </row>
    <row r="650" spans="1:25" x14ac:dyDescent="0.25">
      <c r="A650" s="28" t="s">
        <v>35</v>
      </c>
      <c r="B650" s="68">
        <v>38463</v>
      </c>
      <c r="C650" s="82"/>
      <c r="D650" s="77">
        <v>3.02</v>
      </c>
      <c r="E650" s="32">
        <f t="shared" si="65"/>
        <v>93.540761240000009</v>
      </c>
      <c r="F650" s="78">
        <v>40.799999999999997</v>
      </c>
      <c r="G650" s="34">
        <f t="shared" si="66"/>
        <v>571.47335999999996</v>
      </c>
      <c r="H650" s="79">
        <v>0.21</v>
      </c>
      <c r="I650" s="36">
        <f t="shared" si="67"/>
        <v>2.9414069999999999</v>
      </c>
      <c r="J650" s="78">
        <v>90.14</v>
      </c>
      <c r="K650" s="34">
        <f t="shared" si="68"/>
        <v>2531.6269699999998</v>
      </c>
      <c r="L650" s="77">
        <v>3.18</v>
      </c>
      <c r="M650" s="32">
        <f t="shared" si="69"/>
        <v>98.496563160000008</v>
      </c>
      <c r="N650" s="78">
        <v>41.54</v>
      </c>
      <c r="O650" s="34">
        <f t="shared" si="70"/>
        <v>581.83831799999996</v>
      </c>
      <c r="P650" s="69"/>
      <c r="Q650" s="69">
        <v>0.8</v>
      </c>
      <c r="R650" s="43"/>
      <c r="S650" s="69">
        <v>2.363</v>
      </c>
      <c r="T650" s="80">
        <v>34.362000000000002</v>
      </c>
      <c r="U650" s="81">
        <v>9.1</v>
      </c>
      <c r="V650" s="69">
        <v>7.61</v>
      </c>
      <c r="W650" s="69">
        <v>1.66</v>
      </c>
      <c r="X650" s="42">
        <v>1</v>
      </c>
      <c r="Y650" s="42">
        <v>61</v>
      </c>
    </row>
    <row r="651" spans="1:25" x14ac:dyDescent="0.25">
      <c r="A651" s="28" t="s">
        <v>35</v>
      </c>
      <c r="B651" s="29">
        <v>38498</v>
      </c>
      <c r="C651" s="82">
        <v>925</v>
      </c>
      <c r="D651" s="31">
        <v>2.98</v>
      </c>
      <c r="E651" s="32">
        <f t="shared" si="65"/>
        <v>92.301810759999995</v>
      </c>
      <c r="F651" s="33">
        <v>39.979999999999997</v>
      </c>
      <c r="G651" s="34">
        <f t="shared" si="66"/>
        <v>559.98786599999994</v>
      </c>
      <c r="H651" s="35">
        <v>0.2</v>
      </c>
      <c r="I651" s="36">
        <f t="shared" si="67"/>
        <v>2.8013400000000002</v>
      </c>
      <c r="J651" s="33">
        <v>81.88</v>
      </c>
      <c r="K651" s="34">
        <f t="shared" si="68"/>
        <v>2299.6407399999998</v>
      </c>
      <c r="L651" s="31">
        <v>3.15</v>
      </c>
      <c r="M651" s="32">
        <f t="shared" si="69"/>
        <v>97.567350300000001</v>
      </c>
      <c r="N651" s="31">
        <v>42.1</v>
      </c>
      <c r="O651" s="34">
        <f t="shared" si="70"/>
        <v>589.68207000000007</v>
      </c>
      <c r="P651" s="37"/>
      <c r="Q651" s="69">
        <v>2.13</v>
      </c>
      <c r="R651" s="39"/>
      <c r="S651" s="37">
        <v>2.3620000000000001</v>
      </c>
      <c r="T651" s="40">
        <v>34.335000000000001</v>
      </c>
      <c r="U651" s="41">
        <v>6.2</v>
      </c>
      <c r="V651" s="37">
        <v>7.5709999999999997</v>
      </c>
      <c r="W651" s="37">
        <v>1.25</v>
      </c>
      <c r="X651" s="42" t="s">
        <v>40</v>
      </c>
      <c r="Y651" s="42">
        <v>253</v>
      </c>
    </row>
    <row r="652" spans="1:25" x14ac:dyDescent="0.25">
      <c r="A652" s="28" t="s">
        <v>35</v>
      </c>
      <c r="B652" s="29">
        <v>38498</v>
      </c>
      <c r="C652" s="82">
        <v>905</v>
      </c>
      <c r="D652" s="77">
        <v>2.93</v>
      </c>
      <c r="E652" s="32">
        <f t="shared" si="65"/>
        <v>90.753122660000002</v>
      </c>
      <c r="F652" s="78">
        <v>38.700000000000003</v>
      </c>
      <c r="G652" s="34">
        <f t="shared" si="66"/>
        <v>542.05929000000003</v>
      </c>
      <c r="H652" s="79">
        <v>0.21</v>
      </c>
      <c r="I652" s="36">
        <f t="shared" si="67"/>
        <v>2.9414069999999999</v>
      </c>
      <c r="J652" s="78">
        <v>81.010000000000005</v>
      </c>
      <c r="K652" s="34">
        <f t="shared" si="68"/>
        <v>2275.2063550000003</v>
      </c>
      <c r="L652" s="77">
        <v>3.1</v>
      </c>
      <c r="M652" s="32">
        <f t="shared" si="69"/>
        <v>96.018662200000009</v>
      </c>
      <c r="N652" s="78">
        <v>41.22</v>
      </c>
      <c r="O652" s="34">
        <f t="shared" si="70"/>
        <v>577.35617400000001</v>
      </c>
      <c r="P652" s="69"/>
      <c r="Q652" s="69">
        <v>1.25</v>
      </c>
      <c r="R652" s="43"/>
      <c r="S652" s="69">
        <v>2.3620000000000001</v>
      </c>
      <c r="T652" s="80">
        <v>34.32</v>
      </c>
      <c r="U652" s="81">
        <v>12.1</v>
      </c>
      <c r="V652" s="69">
        <v>7.5709999999999997</v>
      </c>
      <c r="W652" s="69">
        <v>1.56</v>
      </c>
      <c r="X652" s="42">
        <v>1</v>
      </c>
      <c r="Y652" s="42">
        <v>58</v>
      </c>
    </row>
    <row r="653" spans="1:25" x14ac:dyDescent="0.25">
      <c r="A653" s="28" t="s">
        <v>35</v>
      </c>
      <c r="B653" s="29">
        <v>38519</v>
      </c>
      <c r="C653" s="30">
        <v>917</v>
      </c>
      <c r="D653" s="31">
        <v>3.02</v>
      </c>
      <c r="E653" s="32">
        <f t="shared" si="65"/>
        <v>93.540761240000009</v>
      </c>
      <c r="F653" s="33">
        <v>40.15</v>
      </c>
      <c r="G653" s="34">
        <f t="shared" si="66"/>
        <v>562.36900500000002</v>
      </c>
      <c r="H653" s="35">
        <v>0.43</v>
      </c>
      <c r="I653" s="36">
        <f t="shared" si="67"/>
        <v>6.0228809999999999</v>
      </c>
      <c r="J653" s="33">
        <v>91.68</v>
      </c>
      <c r="K653" s="34">
        <f t="shared" si="68"/>
        <v>2574.8786400000004</v>
      </c>
      <c r="L653" s="31">
        <v>3.18</v>
      </c>
      <c r="M653" s="32">
        <f t="shared" si="69"/>
        <v>98.496563160000008</v>
      </c>
      <c r="N653" s="31">
        <v>43.02</v>
      </c>
      <c r="O653" s="34">
        <f t="shared" si="70"/>
        <v>602.56823400000007</v>
      </c>
      <c r="P653" s="37"/>
      <c r="Q653" s="37">
        <v>1.38</v>
      </c>
      <c r="R653" s="39"/>
      <c r="S653" s="37">
        <v>2.367</v>
      </c>
      <c r="T653" s="40">
        <v>34.415999999999997</v>
      </c>
      <c r="U653" s="41">
        <v>5.7</v>
      </c>
      <c r="V653" s="37">
        <v>7.577</v>
      </c>
      <c r="W653" s="37">
        <v>1.26</v>
      </c>
      <c r="X653" s="42">
        <v>1</v>
      </c>
      <c r="Y653" s="42">
        <v>136</v>
      </c>
    </row>
    <row r="654" spans="1:25" ht="15.75" thickBot="1" x14ac:dyDescent="0.3">
      <c r="A654" s="45" t="s">
        <v>35</v>
      </c>
      <c r="B654" s="46">
        <v>38519</v>
      </c>
      <c r="C654" s="84">
        <v>840</v>
      </c>
      <c r="D654" s="70">
        <v>2.94</v>
      </c>
      <c r="E654" s="49">
        <f t="shared" si="65"/>
        <v>91.062860279999995</v>
      </c>
      <c r="F654" s="71">
        <v>39.58</v>
      </c>
      <c r="G654" s="51">
        <f t="shared" si="66"/>
        <v>554.38518599999998</v>
      </c>
      <c r="H654" s="72">
        <v>0.43</v>
      </c>
      <c r="I654" s="53">
        <f t="shared" si="67"/>
        <v>6.0228809999999999</v>
      </c>
      <c r="J654" s="71">
        <v>83.01</v>
      </c>
      <c r="K654" s="51">
        <f t="shared" si="68"/>
        <v>2331.3773550000001</v>
      </c>
      <c r="L654" s="70">
        <v>3.03</v>
      </c>
      <c r="M654" s="49">
        <f t="shared" si="69"/>
        <v>93.850498860000002</v>
      </c>
      <c r="N654" s="71">
        <v>42.7</v>
      </c>
      <c r="O654" s="51">
        <f t="shared" si="70"/>
        <v>598.08609000000001</v>
      </c>
      <c r="P654" s="73"/>
      <c r="Q654" s="73">
        <v>0.98</v>
      </c>
      <c r="R654" s="86"/>
      <c r="S654" s="73">
        <v>2.3450000000000002</v>
      </c>
      <c r="T654" s="75">
        <v>34.345999999999997</v>
      </c>
      <c r="U654" s="76">
        <v>10.5</v>
      </c>
      <c r="V654" s="73">
        <v>7.5789999999999997</v>
      </c>
      <c r="W654" s="73">
        <v>1.54</v>
      </c>
      <c r="X654" s="59">
        <v>1</v>
      </c>
      <c r="Y654" s="59">
        <v>136</v>
      </c>
    </row>
    <row r="655" spans="1:25" x14ac:dyDescent="0.25">
      <c r="A655" s="28" t="s">
        <v>35</v>
      </c>
      <c r="B655" s="68">
        <v>38560</v>
      </c>
      <c r="C655" s="82">
        <v>825</v>
      </c>
      <c r="D655" s="77">
        <v>3.04</v>
      </c>
      <c r="E655" s="32">
        <f t="shared" si="65"/>
        <v>94.160236480000009</v>
      </c>
      <c r="F655" s="78">
        <v>39.31</v>
      </c>
      <c r="G655" s="34">
        <f t="shared" si="66"/>
        <v>550.60337700000002</v>
      </c>
      <c r="H655" s="79">
        <v>0.06</v>
      </c>
      <c r="I655" s="36">
        <f t="shared" si="67"/>
        <v>0.84040199999999998</v>
      </c>
      <c r="J655" s="78">
        <v>87.22</v>
      </c>
      <c r="K655" s="34">
        <f t="shared" si="68"/>
        <v>2449.6173100000001</v>
      </c>
      <c r="L655" s="77">
        <v>3.21</v>
      </c>
      <c r="M655" s="32">
        <f t="shared" si="69"/>
        <v>99.425776020000001</v>
      </c>
      <c r="N655" s="78">
        <v>42.48</v>
      </c>
      <c r="O655" s="34">
        <f t="shared" si="70"/>
        <v>595.00461599999994</v>
      </c>
      <c r="P655" s="69">
        <v>0.66180000000000005</v>
      </c>
      <c r="Q655" s="69">
        <v>1.18</v>
      </c>
      <c r="R655" s="43"/>
      <c r="S655" s="69">
        <v>2.3759999999999999</v>
      </c>
      <c r="T655" s="80">
        <v>34.384999999999998</v>
      </c>
      <c r="U655" s="81">
        <v>12.1</v>
      </c>
      <c r="V655" s="69">
        <v>7.6040000000000001</v>
      </c>
      <c r="W655" s="69">
        <v>1.48</v>
      </c>
      <c r="X655" s="42" t="s">
        <v>40</v>
      </c>
      <c r="Y655" s="42">
        <v>25</v>
      </c>
    </row>
    <row r="656" spans="1:25" x14ac:dyDescent="0.25">
      <c r="A656" s="28" t="s">
        <v>35</v>
      </c>
      <c r="B656" s="68">
        <v>38560</v>
      </c>
      <c r="C656" s="30">
        <v>909</v>
      </c>
      <c r="D656" s="31">
        <v>3.04</v>
      </c>
      <c r="E656" s="32">
        <f t="shared" si="65"/>
        <v>94.160236480000009</v>
      </c>
      <c r="F656" s="33">
        <v>39.81</v>
      </c>
      <c r="G656" s="34">
        <f t="shared" si="66"/>
        <v>557.60672700000009</v>
      </c>
      <c r="H656" s="35">
        <v>0.04</v>
      </c>
      <c r="I656" s="36">
        <f t="shared" si="67"/>
        <v>0.56026799999999999</v>
      </c>
      <c r="J656" s="33">
        <v>89.23</v>
      </c>
      <c r="K656" s="34">
        <f t="shared" si="68"/>
        <v>2506.0691649999999</v>
      </c>
      <c r="L656" s="31">
        <v>3.26</v>
      </c>
      <c r="M656" s="32">
        <f t="shared" si="69"/>
        <v>100.97446411999999</v>
      </c>
      <c r="N656" s="31">
        <v>41.7</v>
      </c>
      <c r="O656" s="34">
        <f t="shared" si="70"/>
        <v>584.0793900000001</v>
      </c>
      <c r="P656" s="37">
        <v>0.6714</v>
      </c>
      <c r="Q656" s="37">
        <v>0.18</v>
      </c>
      <c r="R656" s="43"/>
      <c r="S656" s="37">
        <v>2.3690000000000002</v>
      </c>
      <c r="T656" s="40">
        <v>34.386000000000003</v>
      </c>
      <c r="U656" s="41">
        <v>5.9</v>
      </c>
      <c r="V656" s="37">
        <v>7.6020000000000003</v>
      </c>
      <c r="W656" s="37" t="s">
        <v>41</v>
      </c>
      <c r="X656" s="42" t="s">
        <v>40</v>
      </c>
      <c r="Y656" s="42">
        <v>58</v>
      </c>
    </row>
    <row r="657" spans="1:25" x14ac:dyDescent="0.25">
      <c r="A657" s="28" t="s">
        <v>35</v>
      </c>
      <c r="B657" s="68">
        <v>38575</v>
      </c>
      <c r="C657" s="82">
        <v>740</v>
      </c>
      <c r="D657" s="77">
        <v>3.02</v>
      </c>
      <c r="E657" s="32">
        <f t="shared" si="65"/>
        <v>93.540761240000009</v>
      </c>
      <c r="F657" s="78">
        <v>40.520000000000003</v>
      </c>
      <c r="G657" s="34">
        <f t="shared" si="66"/>
        <v>567.55148400000007</v>
      </c>
      <c r="H657" s="79">
        <v>0.26</v>
      </c>
      <c r="I657" s="36">
        <f t="shared" si="67"/>
        <v>3.6417420000000003</v>
      </c>
      <c r="J657" s="78">
        <v>89.1</v>
      </c>
      <c r="K657" s="34">
        <f t="shared" si="68"/>
        <v>2502.4180499999998</v>
      </c>
      <c r="L657" s="77">
        <v>3.21</v>
      </c>
      <c r="M657" s="32">
        <f t="shared" si="69"/>
        <v>99.425776020000001</v>
      </c>
      <c r="N657" s="78">
        <v>43.79</v>
      </c>
      <c r="O657" s="34">
        <f t="shared" si="70"/>
        <v>613.35339299999998</v>
      </c>
      <c r="P657" s="69">
        <v>0.71360000000000001</v>
      </c>
      <c r="Q657" s="69">
        <v>1.5</v>
      </c>
      <c r="R657" s="43"/>
      <c r="S657" s="69">
        <v>2.4</v>
      </c>
      <c r="T657" s="80">
        <v>34.411000000000001</v>
      </c>
      <c r="U657" s="81">
        <v>11.9</v>
      </c>
      <c r="V657" s="69">
        <v>7.6180000000000003</v>
      </c>
      <c r="W657" s="69">
        <v>1.46</v>
      </c>
      <c r="X657" s="42">
        <v>2</v>
      </c>
      <c r="Y657" s="42">
        <v>214</v>
      </c>
    </row>
    <row r="658" spans="1:25" x14ac:dyDescent="0.25">
      <c r="A658" s="28" t="s">
        <v>35</v>
      </c>
      <c r="B658" s="29">
        <v>38575</v>
      </c>
      <c r="C658" s="30">
        <v>825</v>
      </c>
      <c r="D658" s="31">
        <v>3.01</v>
      </c>
      <c r="E658" s="32">
        <f t="shared" si="65"/>
        <v>93.231023620000002</v>
      </c>
      <c r="F658" s="33">
        <v>39.17</v>
      </c>
      <c r="G658" s="34">
        <f t="shared" si="66"/>
        <v>548.64243900000008</v>
      </c>
      <c r="H658" s="35">
        <v>0.25</v>
      </c>
      <c r="I658" s="36">
        <f t="shared" si="67"/>
        <v>3.5016750000000001</v>
      </c>
      <c r="J658" s="33">
        <v>87.87</v>
      </c>
      <c r="K658" s="34">
        <f t="shared" si="68"/>
        <v>2467.8728850000002</v>
      </c>
      <c r="L658" s="31">
        <v>3.18</v>
      </c>
      <c r="M658" s="32">
        <f t="shared" si="69"/>
        <v>98.496563160000008</v>
      </c>
      <c r="N658" s="31">
        <v>42.28</v>
      </c>
      <c r="O658" s="34">
        <f t="shared" si="70"/>
        <v>592.20327600000007</v>
      </c>
      <c r="P658" s="37">
        <v>0.54200000000000004</v>
      </c>
      <c r="Q658" s="37">
        <v>1.75</v>
      </c>
      <c r="R658" s="43"/>
      <c r="S658" s="37">
        <v>2.395</v>
      </c>
      <c r="T658" s="40">
        <v>34.417999999999999</v>
      </c>
      <c r="U658" s="41">
        <v>5.9</v>
      </c>
      <c r="V658" s="37">
        <v>7.6230000000000002</v>
      </c>
      <c r="W658" s="37">
        <v>1.26</v>
      </c>
      <c r="X658" s="42" t="s">
        <v>40</v>
      </c>
      <c r="Y658" s="42">
        <v>36</v>
      </c>
    </row>
    <row r="659" spans="1:25" x14ac:dyDescent="0.25">
      <c r="A659" s="28" t="s">
        <v>35</v>
      </c>
      <c r="B659" s="68">
        <v>38609</v>
      </c>
      <c r="C659" s="82">
        <v>808</v>
      </c>
      <c r="D659" s="77">
        <v>3.07</v>
      </c>
      <c r="E659" s="32">
        <f t="shared" si="65"/>
        <v>95.089449340000002</v>
      </c>
      <c r="F659" s="78">
        <v>41.16</v>
      </c>
      <c r="G659" s="34">
        <f t="shared" si="66"/>
        <v>576.51577199999997</v>
      </c>
      <c r="H659" s="79">
        <v>0.33</v>
      </c>
      <c r="I659" s="36">
        <f t="shared" si="67"/>
        <v>4.6222110000000001</v>
      </c>
      <c r="J659" s="78">
        <v>89.77</v>
      </c>
      <c r="K659" s="34">
        <f t="shared" si="68"/>
        <v>2521.2353349999998</v>
      </c>
      <c r="L659" s="77">
        <v>3.36</v>
      </c>
      <c r="M659" s="32">
        <f t="shared" si="69"/>
        <v>104.07184031999999</v>
      </c>
      <c r="N659" s="78">
        <v>41.88</v>
      </c>
      <c r="O659" s="34">
        <f t="shared" si="70"/>
        <v>586.600596</v>
      </c>
      <c r="P659" s="69">
        <v>1.0449999999999999</v>
      </c>
      <c r="Q659" s="69">
        <v>1.73</v>
      </c>
      <c r="R659" s="43"/>
      <c r="S659" s="69">
        <v>2.3639999999999999</v>
      </c>
      <c r="T659" s="80">
        <v>34.408999999999999</v>
      </c>
      <c r="U659" s="81">
        <v>10</v>
      </c>
      <c r="V659" s="69">
        <v>7.5979999999999999</v>
      </c>
      <c r="W659" s="69">
        <v>1.61</v>
      </c>
      <c r="X659" s="42" t="s">
        <v>40</v>
      </c>
      <c r="Y659" s="42">
        <v>58</v>
      </c>
    </row>
    <row r="660" spans="1:25" x14ac:dyDescent="0.25">
      <c r="A660" s="28" t="s">
        <v>35</v>
      </c>
      <c r="B660" s="68">
        <v>38609</v>
      </c>
      <c r="C660" s="30">
        <v>855</v>
      </c>
      <c r="D660" s="31">
        <v>3.06</v>
      </c>
      <c r="E660" s="32">
        <f t="shared" si="65"/>
        <v>94.779711720000009</v>
      </c>
      <c r="F660" s="33">
        <v>40.4</v>
      </c>
      <c r="G660" s="34">
        <f t="shared" si="66"/>
        <v>565.87067999999999</v>
      </c>
      <c r="H660" s="35">
        <v>0.28000000000000003</v>
      </c>
      <c r="I660" s="36">
        <f t="shared" si="67"/>
        <v>3.9218760000000006</v>
      </c>
      <c r="J660" s="33">
        <v>89.77</v>
      </c>
      <c r="K660" s="34">
        <f t="shared" si="68"/>
        <v>2521.2353349999998</v>
      </c>
      <c r="L660" s="31">
        <v>3.26</v>
      </c>
      <c r="M660" s="32">
        <f t="shared" si="69"/>
        <v>100.97446411999999</v>
      </c>
      <c r="N660" s="31">
        <v>43.93</v>
      </c>
      <c r="O660" s="34">
        <f t="shared" si="70"/>
        <v>615.31433100000004</v>
      </c>
      <c r="P660" s="37">
        <v>0.58789999999999998</v>
      </c>
      <c r="Q660" s="37">
        <v>1.33</v>
      </c>
      <c r="R660" s="43"/>
      <c r="S660" s="37">
        <v>2.3610000000000002</v>
      </c>
      <c r="T660" s="40">
        <v>34.43</v>
      </c>
      <c r="U660" s="41">
        <v>5.9</v>
      </c>
      <c r="V660" s="37">
        <v>7.5979999999999999</v>
      </c>
      <c r="W660" s="37">
        <v>1.21</v>
      </c>
      <c r="X660" s="42">
        <v>1</v>
      </c>
      <c r="Y660" s="42">
        <v>1</v>
      </c>
    </row>
    <row r="661" spans="1:25" x14ac:dyDescent="0.25">
      <c r="A661" s="28" t="s">
        <v>35</v>
      </c>
      <c r="B661" s="68">
        <v>38635</v>
      </c>
      <c r="C661" s="82">
        <v>912</v>
      </c>
      <c r="D661" s="77">
        <v>3.04</v>
      </c>
      <c r="E661" s="32">
        <f t="shared" si="65"/>
        <v>94.160236480000009</v>
      </c>
      <c r="F661" s="78">
        <v>41.9</v>
      </c>
      <c r="G661" s="34">
        <f t="shared" si="66"/>
        <v>586.88072999999997</v>
      </c>
      <c r="H661" s="79">
        <v>0.26</v>
      </c>
      <c r="I661" s="36">
        <f t="shared" si="67"/>
        <v>3.6417420000000003</v>
      </c>
      <c r="J661" s="78">
        <v>85.78</v>
      </c>
      <c r="K661" s="34">
        <f t="shared" si="68"/>
        <v>2409.1741900000002</v>
      </c>
      <c r="L661" s="77">
        <v>3.2</v>
      </c>
      <c r="M661" s="32">
        <f t="shared" si="69"/>
        <v>99.116038400000008</v>
      </c>
      <c r="N661" s="78">
        <v>44.47</v>
      </c>
      <c r="O661" s="34">
        <f t="shared" si="70"/>
        <v>622.87794899999994</v>
      </c>
      <c r="P661" s="69">
        <v>0.61429999999999996</v>
      </c>
      <c r="Q661" s="69">
        <v>0.8</v>
      </c>
      <c r="R661" s="43"/>
      <c r="S661" s="69">
        <v>2.379</v>
      </c>
      <c r="T661" s="80">
        <v>34.360999999999997</v>
      </c>
      <c r="U661" s="81">
        <v>8.5</v>
      </c>
      <c r="V661" s="69">
        <v>7.6120000000000001</v>
      </c>
      <c r="W661" s="69">
        <v>1.41</v>
      </c>
      <c r="X661" s="42" t="s">
        <v>40</v>
      </c>
      <c r="Y661" s="42">
        <v>67</v>
      </c>
    </row>
    <row r="662" spans="1:25" x14ac:dyDescent="0.25">
      <c r="A662" s="28" t="s">
        <v>35</v>
      </c>
      <c r="B662" s="68">
        <v>38635</v>
      </c>
      <c r="C662" s="30">
        <v>942</v>
      </c>
      <c r="D662" s="31">
        <v>3.07</v>
      </c>
      <c r="E662" s="32">
        <f t="shared" si="65"/>
        <v>95.089449340000002</v>
      </c>
      <c r="F662" s="33">
        <v>41.98</v>
      </c>
      <c r="G662" s="34">
        <f t="shared" si="66"/>
        <v>588.00126599999999</v>
      </c>
      <c r="H662" s="35">
        <v>0.25</v>
      </c>
      <c r="I662" s="36">
        <f t="shared" si="67"/>
        <v>3.5016750000000001</v>
      </c>
      <c r="J662" s="33">
        <v>86.13</v>
      </c>
      <c r="K662" s="34">
        <f t="shared" si="68"/>
        <v>2419.0041149999997</v>
      </c>
      <c r="L662" s="31">
        <v>3.19</v>
      </c>
      <c r="M662" s="32">
        <f t="shared" si="69"/>
        <v>98.806300780000001</v>
      </c>
      <c r="N662" s="31">
        <v>43.4</v>
      </c>
      <c r="O662" s="34">
        <f t="shared" si="70"/>
        <v>607.89077999999995</v>
      </c>
      <c r="P662" s="37">
        <v>0.75519999999999998</v>
      </c>
      <c r="Q662" s="37">
        <v>1.78</v>
      </c>
      <c r="R662" s="39"/>
      <c r="S662" s="37">
        <v>2.4020000000000001</v>
      </c>
      <c r="T662" s="40">
        <v>34.738999999999997</v>
      </c>
      <c r="U662" s="41">
        <v>6.3</v>
      </c>
      <c r="V662" s="37">
        <v>7.6120000000000001</v>
      </c>
      <c r="W662" s="37">
        <v>1.1399999999999999</v>
      </c>
      <c r="X662" s="42" t="s">
        <v>40</v>
      </c>
      <c r="Y662" s="42">
        <v>39</v>
      </c>
    </row>
    <row r="663" spans="1:25" x14ac:dyDescent="0.25">
      <c r="A663" s="28" t="s">
        <v>35</v>
      </c>
      <c r="B663" s="68">
        <v>38658</v>
      </c>
      <c r="C663" s="82">
        <v>802</v>
      </c>
      <c r="D663" s="77">
        <v>3.02</v>
      </c>
      <c r="E663" s="32">
        <f t="shared" si="65"/>
        <v>93.540761240000009</v>
      </c>
      <c r="F663" s="78">
        <v>42.13</v>
      </c>
      <c r="G663" s="34">
        <f t="shared" si="66"/>
        <v>590.10227100000009</v>
      </c>
      <c r="H663" s="79">
        <v>0.27</v>
      </c>
      <c r="I663" s="36">
        <f t="shared" si="67"/>
        <v>3.7818090000000004</v>
      </c>
      <c r="J663" s="78">
        <v>87.05</v>
      </c>
      <c r="K663" s="34">
        <f t="shared" si="68"/>
        <v>2444.8427750000001</v>
      </c>
      <c r="L663" s="77">
        <v>3.24</v>
      </c>
      <c r="M663" s="32">
        <f t="shared" si="69"/>
        <v>100.35498888000001</v>
      </c>
      <c r="N663" s="78">
        <v>45.11</v>
      </c>
      <c r="O663" s="34">
        <f t="shared" si="70"/>
        <v>631.84223699999995</v>
      </c>
      <c r="P663" s="69">
        <v>0.75170000000000003</v>
      </c>
      <c r="Q663" s="69">
        <v>1.33</v>
      </c>
      <c r="R663" s="43"/>
      <c r="S663" s="69">
        <v>2.597</v>
      </c>
      <c r="T663" s="80">
        <v>34.396000000000001</v>
      </c>
      <c r="U663" s="81">
        <v>8.4</v>
      </c>
      <c r="V663" s="69">
        <v>7.6050000000000004</v>
      </c>
      <c r="W663" s="69">
        <v>1.53</v>
      </c>
      <c r="X663" s="42">
        <v>77</v>
      </c>
      <c r="Y663" s="42">
        <v>558</v>
      </c>
    </row>
    <row r="664" spans="1:25" x14ac:dyDescent="0.25">
      <c r="A664" s="28" t="s">
        <v>35</v>
      </c>
      <c r="B664" s="68">
        <v>38658</v>
      </c>
      <c r="C664" s="30">
        <v>834</v>
      </c>
      <c r="D664" s="31">
        <v>3.05</v>
      </c>
      <c r="E664" s="32">
        <f t="shared" si="65"/>
        <v>94.469974100000002</v>
      </c>
      <c r="F664" s="33">
        <v>41.47</v>
      </c>
      <c r="G664" s="34">
        <f t="shared" si="66"/>
        <v>580.85784899999999</v>
      </c>
      <c r="H664" s="35">
        <v>0.24</v>
      </c>
      <c r="I664" s="36">
        <f t="shared" si="67"/>
        <v>3.3616079999999999</v>
      </c>
      <c r="J664" s="33">
        <v>91.75</v>
      </c>
      <c r="K664" s="34">
        <f t="shared" si="68"/>
        <v>2576.8446250000002</v>
      </c>
      <c r="L664" s="31">
        <v>3.28</v>
      </c>
      <c r="M664" s="32">
        <f t="shared" si="69"/>
        <v>101.59393935999999</v>
      </c>
      <c r="N664" s="31">
        <v>44.14</v>
      </c>
      <c r="O664" s="34">
        <f t="shared" si="70"/>
        <v>618.25573800000006</v>
      </c>
      <c r="P664" s="37">
        <v>0.85189999999999999</v>
      </c>
      <c r="Q664" s="37">
        <v>3</v>
      </c>
      <c r="R664" s="39"/>
      <c r="S664" s="37">
        <v>3</v>
      </c>
      <c r="T664" s="40">
        <v>34.396999999999998</v>
      </c>
      <c r="U664" s="41">
        <v>6.3</v>
      </c>
      <c r="V664" s="37">
        <v>7.5960000000000001</v>
      </c>
      <c r="W664" s="37">
        <v>1.23</v>
      </c>
      <c r="X664" s="42">
        <v>30</v>
      </c>
      <c r="Y664" s="42">
        <v>119</v>
      </c>
    </row>
    <row r="665" spans="1:25" x14ac:dyDescent="0.25">
      <c r="A665" s="28" t="s">
        <v>35</v>
      </c>
      <c r="B665" s="68">
        <v>38706</v>
      </c>
      <c r="C665" s="82">
        <v>809</v>
      </c>
      <c r="D665" s="77">
        <v>3.02</v>
      </c>
      <c r="E665" s="32">
        <f t="shared" si="65"/>
        <v>93.540761240000009</v>
      </c>
      <c r="F665" s="78">
        <v>41.09</v>
      </c>
      <c r="G665" s="34">
        <f t="shared" si="66"/>
        <v>575.53530300000011</v>
      </c>
      <c r="H665" s="79">
        <v>0.38</v>
      </c>
      <c r="I665" s="36">
        <f t="shared" si="67"/>
        <v>5.322546</v>
      </c>
      <c r="J665" s="78">
        <v>86.57</v>
      </c>
      <c r="K665" s="34">
        <f t="shared" si="68"/>
        <v>2431.361735</v>
      </c>
      <c r="L665" s="77">
        <v>3.15</v>
      </c>
      <c r="M665" s="32">
        <f t="shared" si="69"/>
        <v>97.567350300000001</v>
      </c>
      <c r="N665" s="78">
        <v>42.93</v>
      </c>
      <c r="O665" s="34">
        <f t="shared" si="70"/>
        <v>601.30763100000001</v>
      </c>
      <c r="P665" s="69">
        <v>0.79069999999999996</v>
      </c>
      <c r="Q665" s="69">
        <v>1.1299999999999999</v>
      </c>
      <c r="R665" s="43"/>
      <c r="S665" s="69">
        <v>2.673</v>
      </c>
      <c r="T665" s="80">
        <v>34.371000000000002</v>
      </c>
      <c r="U665" s="81">
        <v>7.4</v>
      </c>
      <c r="V665" s="69">
        <v>7.6159999999999997</v>
      </c>
      <c r="W665" s="69">
        <v>1.57</v>
      </c>
      <c r="X665" s="42">
        <v>163</v>
      </c>
      <c r="Y665" s="42">
        <v>1178</v>
      </c>
    </row>
    <row r="666" spans="1:25" x14ac:dyDescent="0.25">
      <c r="A666" s="28" t="s">
        <v>35</v>
      </c>
      <c r="B666" s="68">
        <v>38706</v>
      </c>
      <c r="C666" s="30">
        <v>839</v>
      </c>
      <c r="D666" s="31">
        <v>3.04</v>
      </c>
      <c r="E666" s="32">
        <f t="shared" si="65"/>
        <v>94.160236480000009</v>
      </c>
      <c r="F666" s="33">
        <v>41.17</v>
      </c>
      <c r="G666" s="34">
        <f t="shared" si="66"/>
        <v>576.65583900000001</v>
      </c>
      <c r="H666" s="35">
        <v>0.38</v>
      </c>
      <c r="I666" s="36">
        <f t="shared" si="67"/>
        <v>5.322546</v>
      </c>
      <c r="J666" s="33">
        <v>87.59</v>
      </c>
      <c r="K666" s="34">
        <f t="shared" si="68"/>
        <v>2460.008945</v>
      </c>
      <c r="L666" s="31">
        <v>3.2</v>
      </c>
      <c r="M666" s="32">
        <f t="shared" si="69"/>
        <v>99.116038400000008</v>
      </c>
      <c r="N666" s="31">
        <v>43.3</v>
      </c>
      <c r="O666" s="34">
        <f t="shared" si="70"/>
        <v>606.49010999999996</v>
      </c>
      <c r="P666" s="37">
        <v>0.70899999999999996</v>
      </c>
      <c r="Q666" s="37">
        <v>1.45</v>
      </c>
      <c r="R666" s="39"/>
      <c r="S666" s="37">
        <v>2.6349999999999998</v>
      </c>
      <c r="T666" s="40">
        <v>34.375</v>
      </c>
      <c r="U666" s="41">
        <v>6.2</v>
      </c>
      <c r="V666" s="37">
        <v>7.6260000000000003</v>
      </c>
      <c r="W666" s="37">
        <v>1.38</v>
      </c>
      <c r="X666" s="42">
        <v>101</v>
      </c>
      <c r="Y666" s="42">
        <v>1119</v>
      </c>
    </row>
    <row r="667" spans="1:25" x14ac:dyDescent="0.25">
      <c r="A667" s="28" t="s">
        <v>35</v>
      </c>
      <c r="B667" s="68">
        <v>38743</v>
      </c>
      <c r="C667" s="30">
        <v>854</v>
      </c>
      <c r="D667" s="31">
        <v>3</v>
      </c>
      <c r="E667" s="32">
        <f t="shared" si="65"/>
        <v>92.921286000000009</v>
      </c>
      <c r="F667" s="33">
        <v>40.53</v>
      </c>
      <c r="G667" s="34">
        <f t="shared" si="66"/>
        <v>567.691551</v>
      </c>
      <c r="H667" s="35">
        <v>0.25</v>
      </c>
      <c r="I667" s="36">
        <f t="shared" si="67"/>
        <v>3.5016750000000001</v>
      </c>
      <c r="J667" s="33">
        <v>88.35</v>
      </c>
      <c r="K667" s="34">
        <f t="shared" si="68"/>
        <v>2481.3539249999999</v>
      </c>
      <c r="L667" s="31">
        <v>3.11</v>
      </c>
      <c r="M667" s="32">
        <f t="shared" si="69"/>
        <v>96.328399820000001</v>
      </c>
      <c r="N667" s="31">
        <v>42.39</v>
      </c>
      <c r="O667" s="34">
        <f t="shared" si="70"/>
        <v>593.744013</v>
      </c>
      <c r="P667" s="37"/>
      <c r="Q667" s="37">
        <v>1.4</v>
      </c>
      <c r="R667" s="39"/>
      <c r="S667" s="37">
        <v>2.3090000000000002</v>
      </c>
      <c r="T667" s="40">
        <v>34.365000000000002</v>
      </c>
      <c r="U667" s="41">
        <v>6.4</v>
      </c>
      <c r="V667" s="37">
        <v>7.58</v>
      </c>
      <c r="W667" s="37">
        <v>1.1200000000000001</v>
      </c>
      <c r="X667" s="42">
        <v>1</v>
      </c>
      <c r="Y667" s="42">
        <v>131</v>
      </c>
    </row>
    <row r="668" spans="1:25" x14ac:dyDescent="0.25">
      <c r="A668" s="28" t="s">
        <v>35</v>
      </c>
      <c r="B668" s="68">
        <v>38743</v>
      </c>
      <c r="C668" s="82">
        <v>937</v>
      </c>
      <c r="D668" s="77">
        <v>3</v>
      </c>
      <c r="E668" s="32">
        <f t="shared" si="65"/>
        <v>92.921286000000009</v>
      </c>
      <c r="F668" s="78">
        <v>41.35</v>
      </c>
      <c r="G668" s="34">
        <f t="shared" si="66"/>
        <v>579.17704500000002</v>
      </c>
      <c r="H668" s="79">
        <v>0.23</v>
      </c>
      <c r="I668" s="36">
        <f t="shared" si="67"/>
        <v>3.2215410000000002</v>
      </c>
      <c r="J668" s="78">
        <v>88.79</v>
      </c>
      <c r="K668" s="34">
        <f t="shared" si="68"/>
        <v>2493.7115450000001</v>
      </c>
      <c r="L668" s="77">
        <v>3.17</v>
      </c>
      <c r="M668" s="32">
        <f t="shared" si="69"/>
        <v>98.186825540000001</v>
      </c>
      <c r="N668" s="78">
        <v>44.45</v>
      </c>
      <c r="O668" s="34">
        <f t="shared" si="70"/>
        <v>622.59781500000008</v>
      </c>
      <c r="P668" s="69"/>
      <c r="Q668" s="69">
        <v>1.2</v>
      </c>
      <c r="R668" s="43"/>
      <c r="S668" s="69">
        <v>2.274</v>
      </c>
      <c r="T668" s="80">
        <v>34.378</v>
      </c>
      <c r="U668" s="81">
        <v>9.1</v>
      </c>
      <c r="V668" s="69">
        <v>7.585</v>
      </c>
      <c r="W668" s="69">
        <v>1.35</v>
      </c>
      <c r="X668" s="42">
        <v>20</v>
      </c>
      <c r="Y668" s="42">
        <v>75</v>
      </c>
    </row>
    <row r="669" spans="1:25" x14ac:dyDescent="0.25">
      <c r="A669" s="28" t="s">
        <v>35</v>
      </c>
      <c r="B669" s="29">
        <v>38776</v>
      </c>
      <c r="C669" s="30">
        <v>915</v>
      </c>
      <c r="D669" s="31">
        <v>3.1</v>
      </c>
      <c r="E669" s="32">
        <f t="shared" si="65"/>
        <v>96.018662200000009</v>
      </c>
      <c r="F669" s="33">
        <v>40.74</v>
      </c>
      <c r="G669" s="34">
        <f t="shared" si="66"/>
        <v>570.63295800000003</v>
      </c>
      <c r="H669" s="35">
        <v>0.3</v>
      </c>
      <c r="I669" s="36">
        <f t="shared" si="67"/>
        <v>4.2020099999999996</v>
      </c>
      <c r="J669" s="33">
        <v>85.68</v>
      </c>
      <c r="K669" s="34">
        <f t="shared" si="68"/>
        <v>2406.36564</v>
      </c>
      <c r="L669" s="31">
        <v>3.43</v>
      </c>
      <c r="M669" s="32">
        <f t="shared" si="69"/>
        <v>106.24000366000001</v>
      </c>
      <c r="N669" s="31">
        <v>43.4</v>
      </c>
      <c r="O669" s="34">
        <f t="shared" si="70"/>
        <v>607.89077999999995</v>
      </c>
      <c r="P669" s="37"/>
      <c r="Q669" s="37">
        <v>0.63</v>
      </c>
      <c r="R669" s="39"/>
      <c r="S669" s="37">
        <v>2.274</v>
      </c>
      <c r="T669" s="40">
        <v>34.354999999999997</v>
      </c>
      <c r="U669" s="41">
        <v>6.5</v>
      </c>
      <c r="V669" s="37">
        <v>7.5949999999999998</v>
      </c>
      <c r="W669" s="37">
        <v>1</v>
      </c>
      <c r="X669" s="42">
        <v>6</v>
      </c>
      <c r="Y669" s="42">
        <v>328</v>
      </c>
    </row>
    <row r="670" spans="1:25" x14ac:dyDescent="0.25">
      <c r="A670" s="28" t="s">
        <v>35</v>
      </c>
      <c r="B670" s="68">
        <v>38776</v>
      </c>
      <c r="C670" s="82">
        <v>820</v>
      </c>
      <c r="D670" s="77">
        <v>3.05</v>
      </c>
      <c r="E670" s="32">
        <f t="shared" si="65"/>
        <v>94.469974100000002</v>
      </c>
      <c r="F670" s="78">
        <v>40.4</v>
      </c>
      <c r="G670" s="34">
        <f t="shared" si="66"/>
        <v>565.87067999999999</v>
      </c>
      <c r="H670" s="79">
        <v>0.28000000000000003</v>
      </c>
      <c r="I670" s="36">
        <f t="shared" si="67"/>
        <v>3.9218760000000006</v>
      </c>
      <c r="J670" s="78">
        <v>97.7</v>
      </c>
      <c r="K670" s="34">
        <f t="shared" si="68"/>
        <v>2743.9533500000002</v>
      </c>
      <c r="L670" s="77">
        <v>3.45</v>
      </c>
      <c r="M670" s="32">
        <f t="shared" si="69"/>
        <v>106.85947890000001</v>
      </c>
      <c r="N670" s="78">
        <v>44.4</v>
      </c>
      <c r="O670" s="34">
        <f t="shared" si="70"/>
        <v>621.89747999999997</v>
      </c>
      <c r="P670" s="69"/>
      <c r="Q670" s="69">
        <v>0.88</v>
      </c>
      <c r="R670" s="43"/>
      <c r="S670" s="69">
        <v>2.2799999999999998</v>
      </c>
      <c r="T670" s="80">
        <v>34.347999999999999</v>
      </c>
      <c r="U670" s="81">
        <v>9.8000000000000007</v>
      </c>
      <c r="V670" s="69">
        <v>7.6029999999999998</v>
      </c>
      <c r="W670" s="69">
        <v>1.05</v>
      </c>
      <c r="X670" s="42">
        <v>3</v>
      </c>
      <c r="Y670" s="42">
        <v>267</v>
      </c>
    </row>
    <row r="671" spans="1:25" x14ac:dyDescent="0.25">
      <c r="A671" s="28" t="s">
        <v>35</v>
      </c>
      <c r="B671" s="29">
        <v>38799</v>
      </c>
      <c r="C671" s="30">
        <v>900</v>
      </c>
      <c r="D671" s="31">
        <v>3.01</v>
      </c>
      <c r="E671" s="32">
        <f t="shared" si="65"/>
        <v>93.231023620000002</v>
      </c>
      <c r="F671" s="33">
        <v>39.82</v>
      </c>
      <c r="G671" s="34">
        <f t="shared" si="66"/>
        <v>557.74679400000002</v>
      </c>
      <c r="H671" s="35">
        <v>0.38</v>
      </c>
      <c r="I671" s="36">
        <f t="shared" si="67"/>
        <v>5.322546</v>
      </c>
      <c r="J671" s="33">
        <v>92.48</v>
      </c>
      <c r="K671" s="34">
        <f t="shared" si="68"/>
        <v>2597.3470400000001</v>
      </c>
      <c r="L671" s="31">
        <v>3.23</v>
      </c>
      <c r="M671" s="32">
        <f t="shared" si="69"/>
        <v>100.04525126</v>
      </c>
      <c r="N671" s="31">
        <v>41.3</v>
      </c>
      <c r="O671" s="34">
        <f t="shared" si="70"/>
        <v>578.47671000000003</v>
      </c>
      <c r="P671" s="37"/>
      <c r="Q671" s="37">
        <v>2.6</v>
      </c>
      <c r="R671" s="39"/>
      <c r="S671" s="37">
        <v>2.2330000000000001</v>
      </c>
      <c r="T671" s="40">
        <v>34.344999999999999</v>
      </c>
      <c r="U671" s="41">
        <v>6.2</v>
      </c>
      <c r="V671" s="37">
        <v>7.5759999999999996</v>
      </c>
      <c r="W671" s="37">
        <v>1.1499999999999999</v>
      </c>
      <c r="X671" s="42">
        <v>7</v>
      </c>
      <c r="Y671" s="42">
        <v>281</v>
      </c>
    </row>
    <row r="672" spans="1:25" x14ac:dyDescent="0.25">
      <c r="A672" s="28" t="s">
        <v>35</v>
      </c>
      <c r="B672" s="29">
        <v>38799</v>
      </c>
      <c r="C672" s="82">
        <v>820</v>
      </c>
      <c r="D672" s="77">
        <v>2.96</v>
      </c>
      <c r="E672" s="32">
        <f t="shared" si="65"/>
        <v>91.682335519999995</v>
      </c>
      <c r="F672" s="78">
        <v>39.729999999999997</v>
      </c>
      <c r="G672" s="34">
        <f t="shared" si="66"/>
        <v>556.48619099999996</v>
      </c>
      <c r="H672" s="79">
        <v>0.41</v>
      </c>
      <c r="I672" s="36">
        <f t="shared" si="67"/>
        <v>5.7427469999999996</v>
      </c>
      <c r="J672" s="78">
        <v>87.5</v>
      </c>
      <c r="K672" s="34">
        <f t="shared" si="68"/>
        <v>2457.4812499999998</v>
      </c>
      <c r="L672" s="77">
        <v>3.18</v>
      </c>
      <c r="M672" s="32">
        <f t="shared" si="69"/>
        <v>98.496563160000008</v>
      </c>
      <c r="N672" s="78">
        <v>42.1</v>
      </c>
      <c r="O672" s="34">
        <f t="shared" si="70"/>
        <v>589.68207000000007</v>
      </c>
      <c r="P672" s="69"/>
      <c r="Q672" s="69">
        <v>0.82</v>
      </c>
      <c r="R672" s="43"/>
      <c r="S672" s="69">
        <v>2.2469999999999999</v>
      </c>
      <c r="T672" s="80">
        <v>34.317999999999998</v>
      </c>
      <c r="U672" s="81">
        <v>8.6</v>
      </c>
      <c r="V672" s="69">
        <v>7.5880000000000001</v>
      </c>
      <c r="W672" s="69">
        <v>1.1100000000000001</v>
      </c>
      <c r="X672" s="42">
        <v>3</v>
      </c>
      <c r="Y672" s="42">
        <v>42</v>
      </c>
    </row>
    <row r="673" spans="1:25" x14ac:dyDescent="0.25">
      <c r="A673" s="28" t="s">
        <v>35</v>
      </c>
      <c r="B673" s="68">
        <v>38825</v>
      </c>
      <c r="C673" s="30">
        <v>954</v>
      </c>
      <c r="D673" s="31">
        <v>3.07</v>
      </c>
      <c r="E673" s="32">
        <f t="shared" si="65"/>
        <v>95.089449340000002</v>
      </c>
      <c r="F673" s="33">
        <v>42.8</v>
      </c>
      <c r="G673" s="34">
        <f t="shared" si="66"/>
        <v>599.48676</v>
      </c>
      <c r="H673" s="35">
        <v>0.17</v>
      </c>
      <c r="I673" s="36">
        <f t="shared" si="67"/>
        <v>2.3811390000000001</v>
      </c>
      <c r="J673" s="33">
        <v>84.5</v>
      </c>
      <c r="K673" s="34">
        <f t="shared" si="68"/>
        <v>2373.2247499999999</v>
      </c>
      <c r="L673" s="31">
        <v>3.31</v>
      </c>
      <c r="M673" s="32">
        <f t="shared" si="69"/>
        <v>102.52315222</v>
      </c>
      <c r="N673" s="31">
        <v>41.285714285714285</v>
      </c>
      <c r="O673" s="34">
        <f t="shared" si="70"/>
        <v>578.27661428571423</v>
      </c>
      <c r="P673" s="37">
        <v>0.71499999999999997</v>
      </c>
      <c r="Q673" s="37">
        <v>1.5</v>
      </c>
      <c r="R673" s="39"/>
      <c r="S673" s="37">
        <v>2.3479999999999999</v>
      </c>
      <c r="T673" s="40">
        <v>34.387</v>
      </c>
      <c r="U673" s="41">
        <v>6.8</v>
      </c>
      <c r="V673" s="37">
        <v>7.5880000000000001</v>
      </c>
      <c r="W673" s="37">
        <v>1.1299999999999999</v>
      </c>
      <c r="X673" s="42">
        <v>2</v>
      </c>
      <c r="Y673" s="42">
        <v>78</v>
      </c>
    </row>
    <row r="674" spans="1:25" x14ac:dyDescent="0.25">
      <c r="A674" s="28" t="s">
        <v>35</v>
      </c>
      <c r="B674" s="68">
        <v>38825</v>
      </c>
      <c r="C674" s="82">
        <v>857</v>
      </c>
      <c r="D674" s="77">
        <v>3.02</v>
      </c>
      <c r="E674" s="32">
        <f t="shared" si="65"/>
        <v>93.540761240000009</v>
      </c>
      <c r="F674" s="78">
        <v>40.14</v>
      </c>
      <c r="G674" s="34">
        <f t="shared" si="66"/>
        <v>562.22893799999997</v>
      </c>
      <c r="H674" s="79">
        <v>0.17</v>
      </c>
      <c r="I674" s="36">
        <f t="shared" si="67"/>
        <v>2.3811390000000001</v>
      </c>
      <c r="J674" s="78">
        <v>81</v>
      </c>
      <c r="K674" s="34">
        <f t="shared" si="68"/>
        <v>2274.9254999999998</v>
      </c>
      <c r="L674" s="77">
        <v>3.16</v>
      </c>
      <c r="M674" s="32">
        <f t="shared" si="69"/>
        <v>97.877087920000008</v>
      </c>
      <c r="N674" s="78">
        <v>40.214285714285715</v>
      </c>
      <c r="O674" s="34">
        <f t="shared" si="70"/>
        <v>563.26943571428569</v>
      </c>
      <c r="P674" s="69">
        <v>0.63400000000000001</v>
      </c>
      <c r="Q674" s="69">
        <v>1.43</v>
      </c>
      <c r="R674" s="43"/>
      <c r="S674" s="69">
        <v>2.41</v>
      </c>
      <c r="T674" s="80">
        <v>34.372999999999998</v>
      </c>
      <c r="U674" s="81">
        <v>9.5</v>
      </c>
      <c r="V674" s="69">
        <v>7.5940000000000003</v>
      </c>
      <c r="W674" s="69">
        <v>1.07</v>
      </c>
      <c r="X674" s="42">
        <v>2</v>
      </c>
      <c r="Y674" s="42">
        <v>64</v>
      </c>
    </row>
    <row r="675" spans="1:25" x14ac:dyDescent="0.25">
      <c r="A675" s="28" t="s">
        <v>35</v>
      </c>
      <c r="B675" s="68">
        <v>38855</v>
      </c>
      <c r="C675" s="30">
        <v>950</v>
      </c>
      <c r="D675" s="31">
        <v>3.08</v>
      </c>
      <c r="E675" s="32">
        <f t="shared" si="65"/>
        <v>95.399186960000009</v>
      </c>
      <c r="F675" s="33">
        <v>40.700000000000003</v>
      </c>
      <c r="G675" s="34">
        <f t="shared" si="66"/>
        <v>570.07269000000008</v>
      </c>
      <c r="H675" s="35">
        <v>0.05</v>
      </c>
      <c r="I675" s="36">
        <f t="shared" si="67"/>
        <v>0.70033500000000004</v>
      </c>
      <c r="J675" s="33">
        <v>87.7</v>
      </c>
      <c r="K675" s="34">
        <f t="shared" si="68"/>
        <v>2463.0983500000002</v>
      </c>
      <c r="L675" s="31">
        <v>3.26</v>
      </c>
      <c r="M675" s="32">
        <f t="shared" si="69"/>
        <v>100.97446411999999</v>
      </c>
      <c r="N675" s="77">
        <v>39</v>
      </c>
      <c r="O675" s="34">
        <f t="shared" si="70"/>
        <v>546.26130000000001</v>
      </c>
      <c r="P675" s="37">
        <v>0.55400000000000005</v>
      </c>
      <c r="Q675" s="37">
        <v>1.25</v>
      </c>
      <c r="R675" s="39"/>
      <c r="S675" s="37">
        <v>2.3610000000000002</v>
      </c>
      <c r="T675" s="40">
        <v>34.331000000000003</v>
      </c>
      <c r="U675" s="41">
        <v>6.6</v>
      </c>
      <c r="V675" s="37">
        <v>7.5629999999999997</v>
      </c>
      <c r="W675" s="37">
        <v>1.02</v>
      </c>
      <c r="X675" s="42">
        <v>3</v>
      </c>
      <c r="Y675" s="42">
        <v>122</v>
      </c>
    </row>
    <row r="676" spans="1:25" x14ac:dyDescent="0.25">
      <c r="A676" s="28" t="s">
        <v>35</v>
      </c>
      <c r="B676" s="68">
        <v>38855</v>
      </c>
      <c r="C676" s="82">
        <v>905</v>
      </c>
      <c r="D676" s="77">
        <v>3.03</v>
      </c>
      <c r="E676" s="32">
        <f t="shared" si="65"/>
        <v>93.850498860000002</v>
      </c>
      <c r="F676" s="78">
        <v>40.1</v>
      </c>
      <c r="G676" s="34">
        <f t="shared" si="66"/>
        <v>561.66867000000002</v>
      </c>
      <c r="H676" s="79">
        <v>0.05</v>
      </c>
      <c r="I676" s="36">
        <f t="shared" si="67"/>
        <v>0.70033500000000004</v>
      </c>
      <c r="J676" s="78">
        <v>84.5</v>
      </c>
      <c r="K676" s="34">
        <f t="shared" si="68"/>
        <v>2373.2247499999999</v>
      </c>
      <c r="L676" s="77">
        <v>3.29</v>
      </c>
      <c r="M676" s="32">
        <f t="shared" si="69"/>
        <v>101.90367698</v>
      </c>
      <c r="N676" s="78">
        <v>40.785714285714285</v>
      </c>
      <c r="O676" s="34">
        <f t="shared" si="70"/>
        <v>571.27326428571428</v>
      </c>
      <c r="P676" s="69">
        <v>0.55800000000000005</v>
      </c>
      <c r="Q676" s="69">
        <v>1.33</v>
      </c>
      <c r="R676" s="43"/>
      <c r="S676" s="69">
        <v>2.3610000000000002</v>
      </c>
      <c r="T676" s="80">
        <v>34.354999999999997</v>
      </c>
      <c r="U676" s="81">
        <v>8.9</v>
      </c>
      <c r="V676" s="69">
        <v>7.5830000000000002</v>
      </c>
      <c r="W676" s="69">
        <v>1.39</v>
      </c>
      <c r="X676" s="42">
        <v>6</v>
      </c>
      <c r="Y676" s="42">
        <v>97</v>
      </c>
    </row>
    <row r="677" spans="1:25" x14ac:dyDescent="0.25">
      <c r="A677" s="28" t="s">
        <v>35</v>
      </c>
      <c r="B677" s="68">
        <v>38897</v>
      </c>
      <c r="C677" s="30">
        <v>1005</v>
      </c>
      <c r="D677" s="31">
        <v>3.01</v>
      </c>
      <c r="E677" s="32">
        <f t="shared" si="65"/>
        <v>93.231023620000002</v>
      </c>
      <c r="F677" s="33">
        <v>41</v>
      </c>
      <c r="G677" s="34">
        <f t="shared" si="66"/>
        <v>574.27470000000005</v>
      </c>
      <c r="H677" s="35">
        <v>0.21</v>
      </c>
      <c r="I677" s="36">
        <f t="shared" si="67"/>
        <v>2.9414069999999999</v>
      </c>
      <c r="J677" s="33">
        <v>83.4</v>
      </c>
      <c r="K677" s="34">
        <f t="shared" si="68"/>
        <v>2342.3307</v>
      </c>
      <c r="L677" s="31">
        <v>3.13</v>
      </c>
      <c r="M677" s="32">
        <f t="shared" si="69"/>
        <v>96.947875060000001</v>
      </c>
      <c r="N677" s="77">
        <v>45.428571428571431</v>
      </c>
      <c r="O677" s="34">
        <f t="shared" si="70"/>
        <v>636.30437142857147</v>
      </c>
      <c r="P677" s="37">
        <v>0.71899999999999997</v>
      </c>
      <c r="Q677" s="69">
        <v>1.4750000000000001</v>
      </c>
      <c r="R677" s="43"/>
      <c r="S677" s="37">
        <v>2.3149999999999999</v>
      </c>
      <c r="T677" s="40">
        <v>34.387999999999998</v>
      </c>
      <c r="U677" s="41">
        <v>6.6</v>
      </c>
      <c r="V677" s="37">
        <v>7.5759999999999996</v>
      </c>
      <c r="W677" s="37">
        <v>0.97</v>
      </c>
      <c r="X677" s="42">
        <v>7</v>
      </c>
      <c r="Y677" s="42">
        <v>125</v>
      </c>
    </row>
    <row r="678" spans="1:25" ht="15.75" thickBot="1" x14ac:dyDescent="0.3">
      <c r="A678" s="45" t="s">
        <v>35</v>
      </c>
      <c r="B678" s="83">
        <v>38897</v>
      </c>
      <c r="C678" s="84">
        <v>1045</v>
      </c>
      <c r="D678" s="70">
        <v>2.93</v>
      </c>
      <c r="E678" s="49">
        <f t="shared" si="65"/>
        <v>90.753122660000002</v>
      </c>
      <c r="F678" s="71">
        <v>40.5</v>
      </c>
      <c r="G678" s="51">
        <f t="shared" si="66"/>
        <v>567.27134999999998</v>
      </c>
      <c r="H678" s="72">
        <v>0.23</v>
      </c>
      <c r="I678" s="53">
        <f t="shared" si="67"/>
        <v>3.2215410000000002</v>
      </c>
      <c r="J678" s="71">
        <v>82.2</v>
      </c>
      <c r="K678" s="51">
        <f t="shared" si="68"/>
        <v>2308.6280999999999</v>
      </c>
      <c r="L678" s="70">
        <v>3.19</v>
      </c>
      <c r="M678" s="49">
        <f t="shared" si="69"/>
        <v>98.806300780000001</v>
      </c>
      <c r="N678" s="71">
        <v>45.142857142857146</v>
      </c>
      <c r="O678" s="51">
        <f t="shared" si="70"/>
        <v>632.30245714285718</v>
      </c>
      <c r="P678" s="73">
        <v>0.6</v>
      </c>
      <c r="Q678" s="54">
        <v>2.1</v>
      </c>
      <c r="R678" s="74"/>
      <c r="S678" s="73">
        <v>2.2810000000000001</v>
      </c>
      <c r="T678" s="75">
        <v>34.39</v>
      </c>
      <c r="U678" s="76">
        <v>10</v>
      </c>
      <c r="V678" s="73">
        <v>7.5990000000000002</v>
      </c>
      <c r="W678" s="73">
        <v>1.31</v>
      </c>
      <c r="X678" s="59">
        <v>7</v>
      </c>
      <c r="Y678" s="59">
        <v>294</v>
      </c>
    </row>
    <row r="679" spans="1:25" x14ac:dyDescent="0.25">
      <c r="A679" s="28" t="s">
        <v>35</v>
      </c>
      <c r="B679" s="68">
        <v>38923</v>
      </c>
      <c r="C679" s="82">
        <v>850</v>
      </c>
      <c r="D679" s="77">
        <v>2.86</v>
      </c>
      <c r="E679" s="32">
        <f t="shared" si="65"/>
        <v>88.584959319999996</v>
      </c>
      <c r="F679" s="78">
        <v>40.700000000000003</v>
      </c>
      <c r="G679" s="34">
        <f t="shared" si="66"/>
        <v>570.07269000000008</v>
      </c>
      <c r="H679" s="79">
        <v>0.27</v>
      </c>
      <c r="I679" s="36">
        <f t="shared" si="67"/>
        <v>3.7818090000000004</v>
      </c>
      <c r="J679" s="78">
        <v>81.900000000000006</v>
      </c>
      <c r="K679" s="34">
        <f t="shared" si="68"/>
        <v>2300.2024500000002</v>
      </c>
      <c r="L679" s="77">
        <v>3.1</v>
      </c>
      <c r="M679" s="32">
        <f t="shared" si="69"/>
        <v>96.018662200000009</v>
      </c>
      <c r="N679" s="78">
        <v>39</v>
      </c>
      <c r="O679" s="34">
        <f t="shared" si="70"/>
        <v>546.26130000000001</v>
      </c>
      <c r="P679" s="69">
        <v>0.55800000000000005</v>
      </c>
      <c r="Q679" s="37">
        <v>1.2</v>
      </c>
      <c r="R679" s="39"/>
      <c r="S679" s="69">
        <v>2.331</v>
      </c>
      <c r="T679" s="80">
        <v>34.383000000000003</v>
      </c>
      <c r="U679" s="81">
        <v>14.3</v>
      </c>
      <c r="V679" s="69">
        <v>7.5750000000000002</v>
      </c>
      <c r="W679" s="69">
        <v>1.21</v>
      </c>
      <c r="X679" s="42">
        <v>3</v>
      </c>
      <c r="Y679" s="42">
        <v>75</v>
      </c>
    </row>
    <row r="680" spans="1:25" x14ac:dyDescent="0.25">
      <c r="A680" s="28" t="s">
        <v>35</v>
      </c>
      <c r="B680" s="68">
        <v>38923</v>
      </c>
      <c r="C680" s="30">
        <v>945</v>
      </c>
      <c r="D680" s="31">
        <v>2.88</v>
      </c>
      <c r="E680" s="32">
        <f t="shared" si="65"/>
        <v>89.204434559999996</v>
      </c>
      <c r="F680" s="33">
        <v>41.4</v>
      </c>
      <c r="G680" s="34">
        <f t="shared" si="66"/>
        <v>579.87738000000002</v>
      </c>
      <c r="H680" s="35">
        <v>0.24</v>
      </c>
      <c r="I680" s="36">
        <f t="shared" si="67"/>
        <v>3.3616079999999999</v>
      </c>
      <c r="J680" s="33">
        <v>83.6</v>
      </c>
      <c r="K680" s="34">
        <f t="shared" si="68"/>
        <v>2347.9477999999999</v>
      </c>
      <c r="L680" s="31">
        <v>3.05</v>
      </c>
      <c r="M680" s="32">
        <f t="shared" si="69"/>
        <v>94.469974100000002</v>
      </c>
      <c r="N680" s="31">
        <v>38.5</v>
      </c>
      <c r="O680" s="34">
        <f t="shared" si="70"/>
        <v>539.25795000000005</v>
      </c>
      <c r="P680" s="37">
        <v>0.61</v>
      </c>
      <c r="Q680" s="69">
        <v>1.05</v>
      </c>
      <c r="R680" s="43"/>
      <c r="S680" s="37">
        <v>2.323</v>
      </c>
      <c r="T680" s="40">
        <v>34.4</v>
      </c>
      <c r="U680" s="41">
        <v>6.6</v>
      </c>
      <c r="V680" s="37">
        <v>7.5679999999999996</v>
      </c>
      <c r="W680" s="37">
        <v>1.23</v>
      </c>
      <c r="X680" s="42">
        <v>1</v>
      </c>
      <c r="Y680" s="42">
        <v>67</v>
      </c>
    </row>
    <row r="681" spans="1:25" x14ac:dyDescent="0.25">
      <c r="A681" s="28" t="s">
        <v>35</v>
      </c>
      <c r="B681" s="68">
        <v>38939</v>
      </c>
      <c r="C681" s="82">
        <v>925</v>
      </c>
      <c r="D681" s="77">
        <v>2.88</v>
      </c>
      <c r="E681" s="32">
        <f t="shared" si="65"/>
        <v>89.204434559999996</v>
      </c>
      <c r="F681" s="78">
        <v>38.9</v>
      </c>
      <c r="G681" s="34">
        <f t="shared" si="66"/>
        <v>544.86063000000001</v>
      </c>
      <c r="H681" s="79">
        <v>0.17</v>
      </c>
      <c r="I681" s="36">
        <f t="shared" si="67"/>
        <v>2.3811390000000001</v>
      </c>
      <c r="J681" s="78">
        <v>83.9</v>
      </c>
      <c r="K681" s="34">
        <f t="shared" si="68"/>
        <v>2356.37345</v>
      </c>
      <c r="L681" s="77">
        <v>3.13</v>
      </c>
      <c r="M681" s="32">
        <f t="shared" si="69"/>
        <v>96.947875060000001</v>
      </c>
      <c r="N681" s="78">
        <v>38.714285714285715</v>
      </c>
      <c r="O681" s="34">
        <f t="shared" si="70"/>
        <v>542.25938571428571</v>
      </c>
      <c r="P681" s="69">
        <v>0.53800000000000003</v>
      </c>
      <c r="Q681" s="37">
        <v>0.95</v>
      </c>
      <c r="R681" s="39"/>
      <c r="S681" s="69">
        <v>2.3069999999999999</v>
      </c>
      <c r="T681" s="80">
        <v>34.396000000000001</v>
      </c>
      <c r="U681" s="81">
        <v>12.6</v>
      </c>
      <c r="V681" s="69">
        <v>7.5839999999999996</v>
      </c>
      <c r="W681" s="69">
        <v>1.41</v>
      </c>
      <c r="X681" s="42">
        <v>3</v>
      </c>
      <c r="Y681" s="42">
        <v>633</v>
      </c>
    </row>
    <row r="682" spans="1:25" x14ac:dyDescent="0.25">
      <c r="A682" s="28" t="s">
        <v>35</v>
      </c>
      <c r="B682" s="68">
        <v>38939</v>
      </c>
      <c r="C682" s="30">
        <v>1008</v>
      </c>
      <c r="D682" s="31">
        <v>2.89</v>
      </c>
      <c r="E682" s="32">
        <f t="shared" si="65"/>
        <v>89.514172180000003</v>
      </c>
      <c r="F682" s="33">
        <v>40.299999999999997</v>
      </c>
      <c r="G682" s="34">
        <f t="shared" si="66"/>
        <v>564.47001</v>
      </c>
      <c r="H682" s="35">
        <v>0.22</v>
      </c>
      <c r="I682" s="36">
        <f t="shared" si="67"/>
        <v>3.081474</v>
      </c>
      <c r="J682" s="33">
        <v>83.6</v>
      </c>
      <c r="K682" s="34">
        <f t="shared" si="68"/>
        <v>2347.9477999999999</v>
      </c>
      <c r="L682" s="31">
        <v>3.15</v>
      </c>
      <c r="M682" s="32">
        <f t="shared" si="69"/>
        <v>97.567350300000001</v>
      </c>
      <c r="N682" s="31">
        <v>38.357142857142854</v>
      </c>
      <c r="O682" s="34">
        <f t="shared" si="70"/>
        <v>537.25699285714279</v>
      </c>
      <c r="P682" s="37">
        <v>0.56399999999999995</v>
      </c>
      <c r="Q682" s="69">
        <v>0.72499999999999998</v>
      </c>
      <c r="R682" s="43"/>
      <c r="S682" s="37">
        <v>2.3290000000000002</v>
      </c>
      <c r="T682" s="40">
        <v>34.473999999999997</v>
      </c>
      <c r="U682" s="41">
        <v>6.6</v>
      </c>
      <c r="V682" s="37">
        <v>7.5750000000000002</v>
      </c>
      <c r="W682" s="37">
        <v>1.22</v>
      </c>
      <c r="X682" s="42">
        <v>3</v>
      </c>
      <c r="Y682" s="42">
        <v>8</v>
      </c>
    </row>
    <row r="683" spans="1:25" x14ac:dyDescent="0.25">
      <c r="A683" s="28" t="s">
        <v>35</v>
      </c>
      <c r="B683" s="68">
        <v>38981</v>
      </c>
      <c r="C683" s="82">
        <v>900</v>
      </c>
      <c r="D683" s="77">
        <v>2.93</v>
      </c>
      <c r="E683" s="32">
        <f t="shared" si="65"/>
        <v>90.753122660000002</v>
      </c>
      <c r="F683" s="78">
        <v>42.3</v>
      </c>
      <c r="G683" s="34">
        <f t="shared" si="66"/>
        <v>592.48340999999994</v>
      </c>
      <c r="H683" s="79">
        <v>0.09</v>
      </c>
      <c r="I683" s="36">
        <f t="shared" si="67"/>
        <v>1.2606029999999999</v>
      </c>
      <c r="J683" s="78">
        <v>87.4</v>
      </c>
      <c r="K683" s="34">
        <f t="shared" si="68"/>
        <v>2454.6727000000001</v>
      </c>
      <c r="L683" s="77">
        <v>3.11</v>
      </c>
      <c r="M683" s="32">
        <f t="shared" si="69"/>
        <v>96.328399820000001</v>
      </c>
      <c r="N683" s="78">
        <v>39.071428571428569</v>
      </c>
      <c r="O683" s="34">
        <f t="shared" si="70"/>
        <v>547.26177857142852</v>
      </c>
      <c r="P683" s="69">
        <v>0.51500000000000001</v>
      </c>
      <c r="Q683" s="37">
        <v>0.92500000000000226</v>
      </c>
      <c r="R683" s="39"/>
      <c r="S683" s="69">
        <v>2.3260000000000001</v>
      </c>
      <c r="T683" s="80">
        <v>34.414999999999999</v>
      </c>
      <c r="U683" s="81">
        <v>7.7</v>
      </c>
      <c r="V683" s="69">
        <v>7.5880000000000001</v>
      </c>
      <c r="W683" s="69">
        <v>3.32</v>
      </c>
      <c r="X683" s="42">
        <v>27</v>
      </c>
      <c r="Y683" s="42">
        <v>39</v>
      </c>
    </row>
    <row r="684" spans="1:25" x14ac:dyDescent="0.25">
      <c r="A684" s="28" t="s">
        <v>35</v>
      </c>
      <c r="B684" s="68">
        <v>38981</v>
      </c>
      <c r="C684" s="30">
        <v>1015</v>
      </c>
      <c r="D684" s="31">
        <v>2.96</v>
      </c>
      <c r="E684" s="32">
        <f t="shared" si="65"/>
        <v>91.682335519999995</v>
      </c>
      <c r="F684" s="33">
        <v>41.1</v>
      </c>
      <c r="G684" s="34">
        <f t="shared" si="66"/>
        <v>575.67537000000004</v>
      </c>
      <c r="H684" s="35">
        <v>0.1</v>
      </c>
      <c r="I684" s="36">
        <f t="shared" si="67"/>
        <v>1.4006700000000001</v>
      </c>
      <c r="J684" s="33">
        <v>87.7</v>
      </c>
      <c r="K684" s="34">
        <f t="shared" si="68"/>
        <v>2463.0983500000002</v>
      </c>
      <c r="L684" s="31">
        <v>3.16</v>
      </c>
      <c r="M684" s="32">
        <f t="shared" si="69"/>
        <v>97.877087920000008</v>
      </c>
      <c r="N684" s="31">
        <v>38.642857142857146</v>
      </c>
      <c r="O684" s="34">
        <f t="shared" si="70"/>
        <v>541.2589071428572</v>
      </c>
      <c r="P684" s="37">
        <v>0.55500000000000005</v>
      </c>
      <c r="Q684" s="69">
        <v>1</v>
      </c>
      <c r="R684" s="43"/>
      <c r="S684" s="37">
        <v>2.335</v>
      </c>
      <c r="T684" s="40">
        <v>34.445999999999998</v>
      </c>
      <c r="U684" s="41">
        <v>6.8</v>
      </c>
      <c r="V684" s="37">
        <v>7.5650000000000004</v>
      </c>
      <c r="W684" s="37">
        <v>1.32</v>
      </c>
      <c r="X684" s="42">
        <v>16</v>
      </c>
      <c r="Y684" s="42">
        <v>56</v>
      </c>
    </row>
    <row r="685" spans="1:25" x14ac:dyDescent="0.25">
      <c r="A685" s="28" t="s">
        <v>35</v>
      </c>
      <c r="B685" s="68">
        <v>39016</v>
      </c>
      <c r="C685" s="82">
        <v>850</v>
      </c>
      <c r="D685" s="77">
        <v>2.98</v>
      </c>
      <c r="E685" s="32">
        <f t="shared" si="65"/>
        <v>92.301810759999995</v>
      </c>
      <c r="F685" s="78">
        <v>43.6</v>
      </c>
      <c r="G685" s="34">
        <f t="shared" si="66"/>
        <v>610.69212000000005</v>
      </c>
      <c r="H685" s="79">
        <v>0.2</v>
      </c>
      <c r="I685" s="36">
        <f t="shared" si="67"/>
        <v>2.8013400000000002</v>
      </c>
      <c r="J685" s="78">
        <v>85.8</v>
      </c>
      <c r="K685" s="34">
        <f t="shared" si="68"/>
        <v>2409.7358999999997</v>
      </c>
      <c r="L685" s="77">
        <v>3.14</v>
      </c>
      <c r="M685" s="32">
        <f t="shared" si="69"/>
        <v>97.257612680000008</v>
      </c>
      <c r="N685" s="78">
        <v>40.071428571428569</v>
      </c>
      <c r="O685" s="34">
        <f t="shared" si="70"/>
        <v>561.26847857142855</v>
      </c>
      <c r="P685" s="69">
        <v>0.60699999999999998</v>
      </c>
      <c r="Q685" s="37">
        <v>1.2</v>
      </c>
      <c r="R685" s="39"/>
      <c r="S685" s="69">
        <v>2.5259999999999998</v>
      </c>
      <c r="T685" s="80">
        <v>34.392000000000003</v>
      </c>
      <c r="U685" s="81">
        <v>8.4</v>
      </c>
      <c r="V685" s="69">
        <v>7.6029999999999998</v>
      </c>
      <c r="W685" s="69">
        <v>1.58</v>
      </c>
      <c r="X685" s="42">
        <v>44</v>
      </c>
      <c r="Y685" s="42">
        <v>1491</v>
      </c>
    </row>
    <row r="686" spans="1:25" x14ac:dyDescent="0.25">
      <c r="A686" s="28" t="s">
        <v>35</v>
      </c>
      <c r="B686" s="68">
        <v>39016</v>
      </c>
      <c r="C686" s="30">
        <v>950</v>
      </c>
      <c r="D686" s="31">
        <v>2.98</v>
      </c>
      <c r="E686" s="32">
        <f t="shared" si="65"/>
        <v>92.301810759999995</v>
      </c>
      <c r="F686" s="33">
        <v>43.6</v>
      </c>
      <c r="G686" s="34">
        <f t="shared" si="66"/>
        <v>610.69212000000005</v>
      </c>
      <c r="H686" s="35">
        <v>0.38</v>
      </c>
      <c r="I686" s="36">
        <f t="shared" si="67"/>
        <v>5.322546</v>
      </c>
      <c r="J686" s="33">
        <v>85.1</v>
      </c>
      <c r="K686" s="34">
        <f t="shared" si="68"/>
        <v>2390.0760499999997</v>
      </c>
      <c r="L686" s="31">
        <v>3.14</v>
      </c>
      <c r="M686" s="32">
        <f t="shared" si="69"/>
        <v>97.257612680000008</v>
      </c>
      <c r="N686" s="31">
        <v>41.857142857142854</v>
      </c>
      <c r="O686" s="34">
        <f t="shared" si="70"/>
        <v>586.28044285714282</v>
      </c>
      <c r="P686" s="37">
        <v>0.629</v>
      </c>
      <c r="Q686" s="69">
        <v>1.1000000000000001</v>
      </c>
      <c r="R686" s="43"/>
      <c r="S686" s="37">
        <v>2.8159999999999998</v>
      </c>
      <c r="T686" s="40">
        <v>34.387999999999998</v>
      </c>
      <c r="U686" s="41">
        <v>6.5</v>
      </c>
      <c r="V686" s="37">
        <v>7.59</v>
      </c>
      <c r="W686" s="37">
        <v>1.1100000000000001</v>
      </c>
      <c r="X686" s="42">
        <v>59</v>
      </c>
      <c r="Y686" s="42">
        <v>25300</v>
      </c>
    </row>
    <row r="687" spans="1:25" x14ac:dyDescent="0.25">
      <c r="A687" s="28" t="s">
        <v>35</v>
      </c>
      <c r="B687" s="68">
        <v>39051</v>
      </c>
      <c r="C687" s="82">
        <v>925</v>
      </c>
      <c r="D687" s="77">
        <v>2.92</v>
      </c>
      <c r="E687" s="32">
        <f t="shared" si="65"/>
        <v>90.443385039999995</v>
      </c>
      <c r="F687" s="78">
        <v>41.3</v>
      </c>
      <c r="G687" s="34">
        <f t="shared" si="66"/>
        <v>578.47671000000003</v>
      </c>
      <c r="H687" s="79">
        <v>0.2</v>
      </c>
      <c r="I687" s="36">
        <f t="shared" si="67"/>
        <v>2.8013400000000002</v>
      </c>
      <c r="J687" s="78">
        <v>85</v>
      </c>
      <c r="K687" s="34">
        <f t="shared" si="68"/>
        <v>2387.2674999999999</v>
      </c>
      <c r="L687" s="77">
        <v>3.12</v>
      </c>
      <c r="M687" s="32">
        <f t="shared" si="69"/>
        <v>96.638137440000008</v>
      </c>
      <c r="N687" s="78">
        <v>40.642857142857146</v>
      </c>
      <c r="O687" s="34">
        <f t="shared" si="70"/>
        <v>569.27230714285724</v>
      </c>
      <c r="P687" s="69">
        <v>0.64400000000000002</v>
      </c>
      <c r="Q687" s="37">
        <v>1.4750000000000001</v>
      </c>
      <c r="R687" s="39"/>
      <c r="S687" s="69">
        <v>2.7389999999999999</v>
      </c>
      <c r="T687" s="80">
        <v>34.378999999999998</v>
      </c>
      <c r="U687" s="81">
        <v>7.8</v>
      </c>
      <c r="V687" s="69">
        <v>7.5780000000000003</v>
      </c>
      <c r="W687" s="69">
        <v>1.65</v>
      </c>
      <c r="X687" s="42">
        <v>3</v>
      </c>
      <c r="Y687" s="42">
        <v>114</v>
      </c>
    </row>
    <row r="688" spans="1:25" x14ac:dyDescent="0.25">
      <c r="A688" s="28" t="s">
        <v>35</v>
      </c>
      <c r="B688" s="68">
        <v>39051</v>
      </c>
      <c r="C688" s="30">
        <v>1020</v>
      </c>
      <c r="D688" s="31">
        <v>2.98</v>
      </c>
      <c r="E688" s="32">
        <f t="shared" si="65"/>
        <v>92.301810759999995</v>
      </c>
      <c r="F688" s="33">
        <v>41.5</v>
      </c>
      <c r="G688" s="34">
        <f t="shared" si="66"/>
        <v>581.27805000000001</v>
      </c>
      <c r="H688" s="35">
        <v>0.21</v>
      </c>
      <c r="I688" s="36">
        <f t="shared" si="67"/>
        <v>2.9414069999999999</v>
      </c>
      <c r="J688" s="33">
        <v>84.3</v>
      </c>
      <c r="K688" s="34">
        <f t="shared" si="68"/>
        <v>2367.6076499999999</v>
      </c>
      <c r="L688" s="31">
        <v>3.15</v>
      </c>
      <c r="M688" s="32">
        <f t="shared" si="69"/>
        <v>97.567350300000001</v>
      </c>
      <c r="N688" s="31">
        <v>39.928571428571431</v>
      </c>
      <c r="O688" s="34">
        <f t="shared" si="70"/>
        <v>559.26752142857151</v>
      </c>
      <c r="P688" s="37">
        <v>0.61099999999999999</v>
      </c>
      <c r="Q688" s="69">
        <v>1.2250000000000001</v>
      </c>
      <c r="R688" s="43"/>
      <c r="S688" s="37">
        <v>2.5630000000000002</v>
      </c>
      <c r="T688" s="40">
        <v>34.366999999999997</v>
      </c>
      <c r="U688" s="41">
        <v>6.8</v>
      </c>
      <c r="V688" s="37">
        <v>7.569</v>
      </c>
      <c r="W688" s="37">
        <v>1.07</v>
      </c>
      <c r="X688" s="42">
        <v>4</v>
      </c>
      <c r="Y688" s="42">
        <v>611</v>
      </c>
    </row>
    <row r="689" spans="1:25" x14ac:dyDescent="0.25">
      <c r="A689" s="28" t="s">
        <v>35</v>
      </c>
      <c r="B689" s="68">
        <v>39065</v>
      </c>
      <c r="C689" s="82">
        <v>935</v>
      </c>
      <c r="D689" s="77">
        <v>2.92</v>
      </c>
      <c r="E689" s="32">
        <f t="shared" si="65"/>
        <v>90.443385039999995</v>
      </c>
      <c r="F689" s="78">
        <v>38.5</v>
      </c>
      <c r="G689" s="34">
        <f t="shared" si="66"/>
        <v>539.25795000000005</v>
      </c>
      <c r="H689" s="79">
        <v>0.19</v>
      </c>
      <c r="I689" s="36">
        <f t="shared" si="67"/>
        <v>2.661273</v>
      </c>
      <c r="J689" s="78">
        <v>78.7</v>
      </c>
      <c r="K689" s="34">
        <f t="shared" si="68"/>
        <v>2210.3288499999999</v>
      </c>
      <c r="L689" s="77">
        <v>3.1</v>
      </c>
      <c r="M689" s="32">
        <f t="shared" si="69"/>
        <v>96.018662200000009</v>
      </c>
      <c r="N689" s="78">
        <v>38.714285714285715</v>
      </c>
      <c r="O689" s="34">
        <f t="shared" si="70"/>
        <v>542.25938571428571</v>
      </c>
      <c r="P689" s="69">
        <v>0.53200000000000003</v>
      </c>
      <c r="Q689" s="37">
        <v>1.4750000000000001</v>
      </c>
      <c r="R689" s="39"/>
      <c r="S689" s="69">
        <v>2.7090000000000001</v>
      </c>
      <c r="T689" s="80">
        <v>34.356999999999999</v>
      </c>
      <c r="U689" s="81">
        <v>9.6999999999999993</v>
      </c>
      <c r="V689" s="69">
        <v>7.585</v>
      </c>
      <c r="W689" s="69">
        <v>1.7</v>
      </c>
      <c r="X689" s="42">
        <v>243</v>
      </c>
      <c r="Y689" s="42">
        <v>458</v>
      </c>
    </row>
    <row r="690" spans="1:25" x14ac:dyDescent="0.25">
      <c r="A690" s="28" t="s">
        <v>35</v>
      </c>
      <c r="B690" s="68">
        <v>39065</v>
      </c>
      <c r="C690" s="30">
        <v>1006</v>
      </c>
      <c r="D690" s="31">
        <v>2.92</v>
      </c>
      <c r="E690" s="32">
        <f t="shared" si="65"/>
        <v>90.443385039999995</v>
      </c>
      <c r="F690" s="33">
        <v>38.299999999999997</v>
      </c>
      <c r="G690" s="34">
        <f t="shared" si="66"/>
        <v>536.45660999999996</v>
      </c>
      <c r="H690" s="35">
        <v>0.21</v>
      </c>
      <c r="I690" s="36">
        <f t="shared" si="67"/>
        <v>2.9414069999999999</v>
      </c>
      <c r="J690" s="33">
        <v>78.599999999999994</v>
      </c>
      <c r="K690" s="34">
        <f t="shared" si="68"/>
        <v>2207.5202999999997</v>
      </c>
      <c r="L690" s="31">
        <v>3.07</v>
      </c>
      <c r="M690" s="32">
        <f t="shared" si="69"/>
        <v>95.089449340000002</v>
      </c>
      <c r="N690" s="31">
        <v>38.642857142857146</v>
      </c>
      <c r="O690" s="34">
        <f t="shared" si="70"/>
        <v>541.2589071428572</v>
      </c>
      <c r="P690" s="37">
        <v>0.59199999999999997</v>
      </c>
      <c r="Q690" s="69">
        <v>1.3</v>
      </c>
      <c r="R690" s="43"/>
      <c r="S690" s="37">
        <v>2.7229999999999999</v>
      </c>
      <c r="T690" s="40">
        <v>34.353999999999999</v>
      </c>
      <c r="U690" s="41">
        <v>7</v>
      </c>
      <c r="V690" s="37">
        <v>7.5810000000000004</v>
      </c>
      <c r="W690" s="37">
        <v>1.06</v>
      </c>
      <c r="X690" s="42">
        <v>229</v>
      </c>
      <c r="Y690" s="42">
        <v>394</v>
      </c>
    </row>
    <row r="691" spans="1:25" x14ac:dyDescent="0.25">
      <c r="A691" s="28" t="s">
        <v>35</v>
      </c>
      <c r="B691" s="68">
        <v>39093</v>
      </c>
      <c r="C691" s="30">
        <v>1006</v>
      </c>
      <c r="D691" s="31">
        <v>2.69</v>
      </c>
      <c r="E691" s="32">
        <f t="shared" si="65"/>
        <v>83.319419780000004</v>
      </c>
      <c r="F691" s="33">
        <v>37.9</v>
      </c>
      <c r="G691" s="34">
        <f t="shared" si="66"/>
        <v>530.85392999999999</v>
      </c>
      <c r="H691" s="35">
        <v>0.39</v>
      </c>
      <c r="I691" s="36">
        <f t="shared" si="67"/>
        <v>5.4626130000000002</v>
      </c>
      <c r="J691" s="33">
        <v>77.7</v>
      </c>
      <c r="K691" s="34">
        <f t="shared" si="68"/>
        <v>2182.2433500000002</v>
      </c>
      <c r="L691" s="31">
        <v>2.86</v>
      </c>
      <c r="M691" s="32">
        <f t="shared" si="69"/>
        <v>88.584959319999996</v>
      </c>
      <c r="N691" s="31">
        <v>40</v>
      </c>
      <c r="O691" s="34">
        <f t="shared" si="70"/>
        <v>560.26800000000003</v>
      </c>
      <c r="P691" s="37">
        <v>0.628</v>
      </c>
      <c r="Q691" s="69">
        <v>1.35</v>
      </c>
      <c r="R691" s="43"/>
      <c r="S691" s="37">
        <v>2.2389999999999999</v>
      </c>
      <c r="T691" s="40">
        <v>34.439</v>
      </c>
      <c r="U691" s="41">
        <v>8.6999999999999993</v>
      </c>
      <c r="V691" s="37">
        <v>7.6719999999999997</v>
      </c>
      <c r="W691" s="37">
        <v>1.92</v>
      </c>
      <c r="X691" s="42">
        <v>176</v>
      </c>
      <c r="Y691" s="42">
        <v>1164</v>
      </c>
    </row>
    <row r="692" spans="1:25" x14ac:dyDescent="0.25">
      <c r="A692" s="28" t="s">
        <v>35</v>
      </c>
      <c r="B692" s="68">
        <v>39093</v>
      </c>
      <c r="C692" s="82">
        <v>930</v>
      </c>
      <c r="D692" s="77">
        <v>2.69</v>
      </c>
      <c r="E692" s="32">
        <f t="shared" si="65"/>
        <v>83.319419780000004</v>
      </c>
      <c r="F692" s="78">
        <v>37</v>
      </c>
      <c r="G692" s="34">
        <f t="shared" si="66"/>
        <v>518.24789999999996</v>
      </c>
      <c r="H692" s="79">
        <v>0.36</v>
      </c>
      <c r="I692" s="36">
        <f t="shared" si="67"/>
        <v>5.0424119999999997</v>
      </c>
      <c r="J692" s="78">
        <v>75.3</v>
      </c>
      <c r="K692" s="34">
        <f t="shared" si="68"/>
        <v>2114.83815</v>
      </c>
      <c r="L692" s="77">
        <v>3.08</v>
      </c>
      <c r="M692" s="32">
        <f t="shared" si="69"/>
        <v>95.399186960000009</v>
      </c>
      <c r="N692" s="78">
        <v>40.357142857142854</v>
      </c>
      <c r="O692" s="34">
        <f t="shared" si="70"/>
        <v>565.27039285714284</v>
      </c>
      <c r="P692" s="69">
        <v>0.60699999999999998</v>
      </c>
      <c r="Q692" s="37">
        <v>1.5249999999999999</v>
      </c>
      <c r="R692" s="39"/>
      <c r="S692" s="69">
        <v>2.335</v>
      </c>
      <c r="T692" s="80">
        <v>34.436999999999998</v>
      </c>
      <c r="U692" s="81">
        <v>9.6999999999999993</v>
      </c>
      <c r="V692" s="69">
        <v>7.6630000000000003</v>
      </c>
      <c r="W692" s="69">
        <v>2.0699999999999998</v>
      </c>
      <c r="X692" s="42">
        <v>327</v>
      </c>
      <c r="Y692" s="42">
        <v>956</v>
      </c>
    </row>
    <row r="693" spans="1:25" x14ac:dyDescent="0.25">
      <c r="A693" s="28" t="s">
        <v>35</v>
      </c>
      <c r="B693" s="68">
        <v>39115</v>
      </c>
      <c r="C693" s="82">
        <v>930</v>
      </c>
      <c r="D693" s="77">
        <v>2.59</v>
      </c>
      <c r="E693" s="32">
        <f t="shared" si="65"/>
        <v>80.22204357999999</v>
      </c>
      <c r="F693" s="78">
        <v>35.1</v>
      </c>
      <c r="G693" s="34">
        <f t="shared" si="66"/>
        <v>491.63517000000002</v>
      </c>
      <c r="H693" s="79" t="s">
        <v>42</v>
      </c>
      <c r="I693" s="36" t="s">
        <v>42</v>
      </c>
      <c r="J693" s="78">
        <v>71.8</v>
      </c>
      <c r="K693" s="34">
        <f t="shared" si="68"/>
        <v>2016.5388999999998</v>
      </c>
      <c r="L693" s="77">
        <v>2.78</v>
      </c>
      <c r="M693" s="32">
        <f t="shared" si="69"/>
        <v>86.107058359999996</v>
      </c>
      <c r="N693" s="78" t="s">
        <v>42</v>
      </c>
      <c r="O693" s="34" t="s">
        <v>42</v>
      </c>
      <c r="P693" s="69"/>
      <c r="Q693" s="69"/>
      <c r="R693" s="43"/>
      <c r="S693" s="69"/>
      <c r="T693" s="80"/>
      <c r="U693" s="81">
        <v>11.4</v>
      </c>
      <c r="V693" s="69"/>
      <c r="W693" s="69"/>
      <c r="X693" s="42"/>
      <c r="Y693" s="42"/>
    </row>
    <row r="694" spans="1:25" x14ac:dyDescent="0.25">
      <c r="A694" s="28" t="s">
        <v>35</v>
      </c>
      <c r="B694" s="29">
        <v>39118</v>
      </c>
      <c r="C694" s="30">
        <v>930</v>
      </c>
      <c r="D694" s="31">
        <v>2.56</v>
      </c>
      <c r="E694" s="32">
        <f t="shared" si="65"/>
        <v>79.292830719999998</v>
      </c>
      <c r="F694" s="33">
        <v>34.799999999999997</v>
      </c>
      <c r="G694" s="34">
        <f t="shared" si="66"/>
        <v>487.43315999999999</v>
      </c>
      <c r="H694" s="35" t="s">
        <v>42</v>
      </c>
      <c r="I694" s="36" t="str">
        <f>H694</f>
        <v>NA</v>
      </c>
      <c r="J694" s="33">
        <v>70.599999999999994</v>
      </c>
      <c r="K694" s="34">
        <f t="shared" si="68"/>
        <v>1982.8362999999997</v>
      </c>
      <c r="L694" s="31">
        <v>2.74</v>
      </c>
      <c r="M694" s="32">
        <f t="shared" si="69"/>
        <v>84.868107880000011</v>
      </c>
      <c r="N694" s="31"/>
      <c r="O694" s="34"/>
      <c r="P694" s="37"/>
      <c r="Q694" s="69"/>
      <c r="R694" s="43"/>
      <c r="S694" s="37"/>
      <c r="T694" s="40"/>
      <c r="U694" s="41">
        <v>9.4</v>
      </c>
      <c r="V694" s="37">
        <v>7.6989999999999998</v>
      </c>
      <c r="W694" s="37"/>
      <c r="X694" s="42"/>
      <c r="Y694" s="42"/>
    </row>
    <row r="695" spans="1:25" x14ac:dyDescent="0.25">
      <c r="A695" s="28" t="s">
        <v>35</v>
      </c>
      <c r="B695" s="29">
        <v>39119</v>
      </c>
      <c r="C695" s="30">
        <v>1425</v>
      </c>
      <c r="D695" s="31"/>
      <c r="E695" s="32"/>
      <c r="F695" s="33"/>
      <c r="G695" s="32"/>
      <c r="H695" s="35"/>
      <c r="I695" s="88"/>
      <c r="J695" s="33"/>
      <c r="K695" s="34"/>
      <c r="L695" s="31"/>
      <c r="M695" s="32"/>
      <c r="N695" s="31"/>
      <c r="O695" s="32"/>
      <c r="P695" s="37"/>
      <c r="Q695" s="69"/>
      <c r="R695" s="43"/>
      <c r="S695" s="37"/>
      <c r="T695" s="40"/>
      <c r="U695" s="41">
        <v>7.8</v>
      </c>
      <c r="V695" s="37"/>
      <c r="W695" s="37"/>
      <c r="X695" s="42"/>
      <c r="Y695" s="42"/>
    </row>
    <row r="696" spans="1:25" x14ac:dyDescent="0.25">
      <c r="A696" s="28" t="s">
        <v>35</v>
      </c>
      <c r="B696" s="29">
        <v>39120</v>
      </c>
      <c r="C696" s="30">
        <v>1600</v>
      </c>
      <c r="D696" s="31"/>
      <c r="E696" s="32"/>
      <c r="F696" s="33"/>
      <c r="G696" s="32"/>
      <c r="H696" s="35"/>
      <c r="I696" s="88"/>
      <c r="J696" s="33"/>
      <c r="K696" s="34"/>
      <c r="L696" s="31"/>
      <c r="M696" s="32"/>
      <c r="N696" s="31"/>
      <c r="O696" s="32"/>
      <c r="P696" s="37"/>
      <c r="Q696" s="69"/>
      <c r="R696" s="43"/>
      <c r="S696" s="37"/>
      <c r="T696" s="40"/>
      <c r="U696" s="41">
        <v>8.1999999999999993</v>
      </c>
      <c r="V696" s="37"/>
      <c r="W696" s="37"/>
      <c r="X696" s="42"/>
      <c r="Y696" s="42"/>
    </row>
    <row r="697" spans="1:25" x14ac:dyDescent="0.25">
      <c r="A697" s="28" t="s">
        <v>35</v>
      </c>
      <c r="B697" s="29">
        <v>39121</v>
      </c>
      <c r="C697" s="30">
        <v>1525</v>
      </c>
      <c r="D697" s="31"/>
      <c r="E697" s="32"/>
      <c r="F697" s="33"/>
      <c r="G697" s="32"/>
      <c r="H697" s="35"/>
      <c r="I697" s="88"/>
      <c r="J697" s="33"/>
      <c r="K697" s="34"/>
      <c r="L697" s="31"/>
      <c r="M697" s="32"/>
      <c r="N697" s="31"/>
      <c r="O697" s="32"/>
      <c r="P697" s="37"/>
      <c r="Q697" s="37"/>
      <c r="R697" s="39"/>
      <c r="S697" s="37"/>
      <c r="T697" s="40"/>
      <c r="U697" s="41">
        <v>7.7</v>
      </c>
      <c r="V697" s="37"/>
      <c r="W697" s="37"/>
      <c r="X697" s="42"/>
      <c r="Y697" s="42"/>
    </row>
    <row r="698" spans="1:25" x14ac:dyDescent="0.25">
      <c r="A698" s="28" t="s">
        <v>35</v>
      </c>
      <c r="B698" s="29">
        <v>39128</v>
      </c>
      <c r="C698" s="30">
        <v>1015</v>
      </c>
      <c r="D698" s="31">
        <v>2.5099999999999998</v>
      </c>
      <c r="E698" s="32">
        <f>D698*30.973762</f>
        <v>77.744142619999991</v>
      </c>
      <c r="F698" s="33">
        <v>33.9</v>
      </c>
      <c r="G698" s="34">
        <f>F698*14.0067</f>
        <v>474.82713000000001</v>
      </c>
      <c r="H698" s="35">
        <v>0.39</v>
      </c>
      <c r="I698" s="36">
        <f>H698*14.0067</f>
        <v>5.4626130000000002</v>
      </c>
      <c r="J698" s="33">
        <v>69.3</v>
      </c>
      <c r="K698" s="34">
        <f>J698*28.0855</f>
        <v>1946.3251499999999</v>
      </c>
      <c r="L698" s="31">
        <v>2.77</v>
      </c>
      <c r="M698" s="32">
        <f>L698*30.973762</f>
        <v>85.797320740000004</v>
      </c>
      <c r="N698" s="31">
        <v>39.142857142857146</v>
      </c>
      <c r="O698" s="34">
        <f>N698*14.0067</f>
        <v>548.26225714285715</v>
      </c>
      <c r="P698" s="37">
        <v>0.71199999999999997</v>
      </c>
      <c r="Q698" s="37">
        <v>1.125</v>
      </c>
      <c r="R698" s="39"/>
      <c r="S698" s="37">
        <v>2.0760000000000001</v>
      </c>
      <c r="T698" s="40">
        <v>34.421999999999997</v>
      </c>
      <c r="U698" s="41">
        <v>9.8000000000000007</v>
      </c>
      <c r="V698" s="37">
        <v>7.7279999999999998</v>
      </c>
      <c r="W698" s="37">
        <v>2.17</v>
      </c>
      <c r="X698" s="42" t="s">
        <v>43</v>
      </c>
      <c r="Y698" s="42">
        <v>11500</v>
      </c>
    </row>
    <row r="699" spans="1:25" x14ac:dyDescent="0.25">
      <c r="A699" s="28" t="s">
        <v>35</v>
      </c>
      <c r="B699" s="68">
        <v>39128</v>
      </c>
      <c r="C699" s="82">
        <v>930</v>
      </c>
      <c r="D699" s="77">
        <v>2.48</v>
      </c>
      <c r="E699" s="32">
        <f>D699*30.973762</f>
        <v>76.814929759999998</v>
      </c>
      <c r="F699" s="78">
        <v>33</v>
      </c>
      <c r="G699" s="34">
        <f>F699*14.0067</f>
        <v>462.22110000000004</v>
      </c>
      <c r="H699" s="79">
        <v>0.32</v>
      </c>
      <c r="I699" s="36">
        <f>H699*14.0067</f>
        <v>4.4821439999999999</v>
      </c>
      <c r="J699" s="78">
        <v>68</v>
      </c>
      <c r="K699" s="34">
        <f>J699*28.0855</f>
        <v>1909.8140000000001</v>
      </c>
      <c r="L699" s="77">
        <v>2.71</v>
      </c>
      <c r="M699" s="32">
        <f>L699*30.973762</f>
        <v>83.938895020000004</v>
      </c>
      <c r="N699" s="78">
        <v>35.928571428571431</v>
      </c>
      <c r="O699" s="34">
        <f>N699*14.0067</f>
        <v>503.24072142857148</v>
      </c>
      <c r="P699" s="69">
        <v>0.67500000000000004</v>
      </c>
      <c r="Q699" s="37">
        <v>1.4</v>
      </c>
      <c r="R699" s="39"/>
      <c r="S699" s="69">
        <v>2.2480000000000002</v>
      </c>
      <c r="T699" s="80">
        <v>34.412999999999997</v>
      </c>
      <c r="U699" s="81">
        <v>11.9</v>
      </c>
      <c r="V699" s="69">
        <v>7.7439999999999998</v>
      </c>
      <c r="W699" s="69">
        <v>2.4700000000000002</v>
      </c>
      <c r="X699" s="42" t="s">
        <v>43</v>
      </c>
      <c r="Y699" s="42">
        <v>10600</v>
      </c>
    </row>
    <row r="700" spans="1:25" x14ac:dyDescent="0.25">
      <c r="A700" s="28" t="s">
        <v>35</v>
      </c>
      <c r="B700" s="29">
        <v>39133</v>
      </c>
      <c r="C700" s="30"/>
      <c r="D700" s="31"/>
      <c r="E700" s="32"/>
      <c r="F700" s="33"/>
      <c r="G700" s="32"/>
      <c r="H700" s="35"/>
      <c r="I700" s="88"/>
      <c r="J700" s="33"/>
      <c r="K700" s="88"/>
      <c r="L700" s="31"/>
      <c r="M700" s="32"/>
      <c r="N700" s="31"/>
      <c r="O700" s="32"/>
      <c r="P700" s="37"/>
      <c r="Q700" s="69"/>
      <c r="R700" s="43"/>
      <c r="S700" s="37"/>
      <c r="T700" s="40"/>
      <c r="U700" s="41">
        <v>6.5</v>
      </c>
      <c r="V700" s="37"/>
      <c r="W700" s="37"/>
      <c r="X700" s="42">
        <v>61</v>
      </c>
      <c r="Y700" s="42">
        <v>209</v>
      </c>
    </row>
    <row r="701" spans="1:25" x14ac:dyDescent="0.25">
      <c r="A701" s="28" t="s">
        <v>35</v>
      </c>
      <c r="B701" s="68">
        <v>39149</v>
      </c>
      <c r="C701" s="30">
        <v>1025</v>
      </c>
      <c r="D701" s="31">
        <v>2.93</v>
      </c>
      <c r="E701" s="32">
        <f>D701*30.973762</f>
        <v>90.753122660000002</v>
      </c>
      <c r="F701" s="33">
        <v>42.1</v>
      </c>
      <c r="G701" s="34">
        <f>F701*14.0067</f>
        <v>589.68207000000007</v>
      </c>
      <c r="H701" s="35">
        <v>0.32</v>
      </c>
      <c r="I701" s="36">
        <f>H701*14.0067</f>
        <v>4.4821439999999999</v>
      </c>
      <c r="J701" s="33">
        <v>83.3</v>
      </c>
      <c r="K701" s="34">
        <f>J701*28.0855</f>
        <v>2339.5221499999998</v>
      </c>
      <c r="L701" s="31">
        <v>3.1</v>
      </c>
      <c r="M701" s="32">
        <f>L701*30.973762</f>
        <v>96.018662200000009</v>
      </c>
      <c r="N701" s="31">
        <v>45.071428571428569</v>
      </c>
      <c r="O701" s="34">
        <f>N701*14.0067</f>
        <v>631.30197857142855</v>
      </c>
      <c r="P701" s="37">
        <v>0.57399999999999995</v>
      </c>
      <c r="Q701" s="37">
        <v>1.55</v>
      </c>
      <c r="R701" s="39"/>
      <c r="S701" s="37">
        <v>2.3580000000000001</v>
      </c>
      <c r="T701" s="40">
        <v>34.387</v>
      </c>
      <c r="U701" s="41">
        <v>6.6</v>
      </c>
      <c r="V701" s="37">
        <v>7.5890000000000004</v>
      </c>
      <c r="W701" s="37">
        <v>1.19</v>
      </c>
      <c r="X701" s="42">
        <v>147</v>
      </c>
      <c r="Y701" s="42">
        <v>400</v>
      </c>
    </row>
    <row r="702" spans="1:25" x14ac:dyDescent="0.25">
      <c r="A702" s="28" t="s">
        <v>35</v>
      </c>
      <c r="B702" s="68">
        <v>39149</v>
      </c>
      <c r="C702" s="82">
        <v>950</v>
      </c>
      <c r="D702" s="77">
        <v>2.91</v>
      </c>
      <c r="E702" s="32">
        <f>D702*30.973762</f>
        <v>90.133647420000003</v>
      </c>
      <c r="F702" s="78">
        <v>39.700000000000003</v>
      </c>
      <c r="G702" s="34">
        <f>F702*14.0067</f>
        <v>556.06599000000006</v>
      </c>
      <c r="H702" s="79">
        <v>0.28999999999999998</v>
      </c>
      <c r="I702" s="36">
        <f>H702*14.0067</f>
        <v>4.0619429999999994</v>
      </c>
      <c r="J702" s="78">
        <v>80.099999999999994</v>
      </c>
      <c r="K702" s="34">
        <f>J702*28.0855</f>
        <v>2249.6485499999999</v>
      </c>
      <c r="L702" s="77">
        <v>3.11</v>
      </c>
      <c r="M702" s="32">
        <f>L702*30.973762</f>
        <v>96.328399820000001</v>
      </c>
      <c r="N702" s="78">
        <v>44</v>
      </c>
      <c r="O702" s="34">
        <f>N702*14.0067</f>
        <v>616.29480000000001</v>
      </c>
      <c r="P702" s="69">
        <v>0.57399999999999995</v>
      </c>
      <c r="Q702" s="37">
        <v>1.325</v>
      </c>
      <c r="R702" s="39"/>
      <c r="S702" s="69">
        <v>2.0760000000000001</v>
      </c>
      <c r="T702" s="80">
        <v>34.363999999999997</v>
      </c>
      <c r="U702" s="81">
        <v>8.9</v>
      </c>
      <c r="V702" s="69">
        <v>7.6020000000000003</v>
      </c>
      <c r="W702" s="69">
        <v>1.6</v>
      </c>
      <c r="X702" s="42">
        <v>37</v>
      </c>
      <c r="Y702" s="42">
        <v>272</v>
      </c>
    </row>
    <row r="703" spans="1:25" x14ac:dyDescent="0.25">
      <c r="A703" s="28" t="s">
        <v>35</v>
      </c>
      <c r="B703" s="29">
        <v>39150</v>
      </c>
      <c r="C703" s="30"/>
      <c r="D703" s="31"/>
      <c r="E703" s="32"/>
      <c r="F703" s="33"/>
      <c r="G703" s="32"/>
      <c r="H703" s="35"/>
      <c r="I703" s="88"/>
      <c r="J703" s="33"/>
      <c r="K703" s="88"/>
      <c r="L703" s="31"/>
      <c r="M703" s="32"/>
      <c r="N703" s="31"/>
      <c r="O703" s="32"/>
      <c r="P703" s="37"/>
      <c r="Q703" s="69"/>
      <c r="R703" s="43"/>
      <c r="S703" s="37"/>
      <c r="T703" s="40"/>
      <c r="U703" s="41">
        <v>6.2</v>
      </c>
      <c r="V703" s="37"/>
      <c r="W703" s="37"/>
      <c r="X703" s="42"/>
      <c r="Y703" s="42"/>
    </row>
    <row r="704" spans="1:25" x14ac:dyDescent="0.25">
      <c r="A704" s="28" t="s">
        <v>35</v>
      </c>
      <c r="B704" s="29">
        <v>39156</v>
      </c>
      <c r="C704" s="30"/>
      <c r="D704" s="31"/>
      <c r="E704" s="32"/>
      <c r="F704" s="33"/>
      <c r="G704" s="32"/>
      <c r="H704" s="35"/>
      <c r="I704" s="88"/>
      <c r="J704" s="33"/>
      <c r="K704" s="88"/>
      <c r="L704" s="31"/>
      <c r="M704" s="32"/>
      <c r="N704" s="31"/>
      <c r="O704" s="32"/>
      <c r="P704" s="37"/>
      <c r="Q704" s="37"/>
      <c r="R704" s="39"/>
      <c r="S704" s="37"/>
      <c r="T704" s="40"/>
      <c r="U704" s="41">
        <v>6.8</v>
      </c>
      <c r="V704" s="37"/>
      <c r="W704" s="37"/>
      <c r="X704" s="42"/>
      <c r="Y704" s="42"/>
    </row>
    <row r="705" spans="1:25" x14ac:dyDescent="0.25">
      <c r="A705" s="28" t="s">
        <v>35</v>
      </c>
      <c r="B705" s="68">
        <v>39184</v>
      </c>
      <c r="C705" s="30">
        <v>1041</v>
      </c>
      <c r="D705" s="31">
        <v>2.95</v>
      </c>
      <c r="E705" s="32">
        <f>D705*30.973762</f>
        <v>91.372597900000002</v>
      </c>
      <c r="F705" s="33">
        <v>36.5</v>
      </c>
      <c r="G705" s="34">
        <f>F705*14.0067</f>
        <v>511.24455</v>
      </c>
      <c r="H705" s="35">
        <v>0.24</v>
      </c>
      <c r="I705" s="36">
        <f>H705*14.0067</f>
        <v>3.3616079999999999</v>
      </c>
      <c r="J705" s="33">
        <v>83.5</v>
      </c>
      <c r="K705" s="34">
        <f>J705*28.0855</f>
        <v>2345.1392500000002</v>
      </c>
      <c r="L705" s="31">
        <v>3.12</v>
      </c>
      <c r="M705" s="32">
        <f>L705*30.973762</f>
        <v>96.638137440000008</v>
      </c>
      <c r="N705" s="31">
        <v>37.428571428571431</v>
      </c>
      <c r="O705" s="34">
        <f>N705*14.0067</f>
        <v>524.25077142857151</v>
      </c>
      <c r="P705" s="37">
        <v>0.54600000000000004</v>
      </c>
      <c r="Q705" s="37">
        <v>1.7250000000000001</v>
      </c>
      <c r="R705" s="39"/>
      <c r="S705" s="37">
        <v>2.2170000000000001</v>
      </c>
      <c r="T705" s="40">
        <v>34.392000000000003</v>
      </c>
      <c r="U705" s="41">
        <v>6.8</v>
      </c>
      <c r="V705" s="37">
        <v>7.5919999999999996</v>
      </c>
      <c r="W705" s="37">
        <v>1.07</v>
      </c>
      <c r="X705" s="42">
        <v>7</v>
      </c>
      <c r="Y705" s="42">
        <v>139</v>
      </c>
    </row>
    <row r="706" spans="1:25" x14ac:dyDescent="0.25">
      <c r="A706" s="28" t="s">
        <v>35</v>
      </c>
      <c r="B706" s="68">
        <v>39184</v>
      </c>
      <c r="C706" s="82">
        <v>930</v>
      </c>
      <c r="D706" s="77">
        <v>2.94</v>
      </c>
      <c r="E706" s="32">
        <f>D706*30.973762</f>
        <v>91.062860279999995</v>
      </c>
      <c r="F706" s="78">
        <v>36.9</v>
      </c>
      <c r="G706" s="34">
        <f>F706*14.0067</f>
        <v>516.84722999999997</v>
      </c>
      <c r="H706" s="79">
        <v>0.13</v>
      </c>
      <c r="I706" s="36">
        <f>H706*14.0067</f>
        <v>1.8208710000000001</v>
      </c>
      <c r="J706" s="78">
        <v>83.9</v>
      </c>
      <c r="K706" s="34">
        <f>J706*28.0855</f>
        <v>2356.37345</v>
      </c>
      <c r="L706" s="77">
        <v>3.19</v>
      </c>
      <c r="M706" s="32">
        <f>L706*30.973762</f>
        <v>98.806300780000001</v>
      </c>
      <c r="N706" s="78">
        <v>39.071428571428569</v>
      </c>
      <c r="O706" s="34">
        <f>N706*14.0067</f>
        <v>547.26177857142852</v>
      </c>
      <c r="P706" s="69">
        <v>0.56000000000000005</v>
      </c>
      <c r="Q706" s="37">
        <v>1.7749999999999999</v>
      </c>
      <c r="R706" s="39"/>
      <c r="S706" s="69">
        <v>2.1509999999999998</v>
      </c>
      <c r="T706" s="80">
        <v>34.393000000000001</v>
      </c>
      <c r="U706" s="81">
        <v>8.1999999999999993</v>
      </c>
      <c r="V706" s="69">
        <v>7.625</v>
      </c>
      <c r="W706" s="69">
        <v>1.6</v>
      </c>
      <c r="X706" s="42">
        <v>18</v>
      </c>
      <c r="Y706" s="42">
        <v>147</v>
      </c>
    </row>
    <row r="707" spans="1:25" x14ac:dyDescent="0.25">
      <c r="A707" s="28" t="s">
        <v>35</v>
      </c>
      <c r="B707" s="68">
        <v>39211</v>
      </c>
      <c r="C707" s="30">
        <v>1025</v>
      </c>
      <c r="D707" s="31">
        <v>2.96</v>
      </c>
      <c r="E707" s="32">
        <f>D707*30.973762</f>
        <v>91.682335519999995</v>
      </c>
      <c r="F707" s="33">
        <v>44.8</v>
      </c>
      <c r="G707" s="34">
        <f>F707*14.0067</f>
        <v>627.50015999999994</v>
      </c>
      <c r="H707" s="35">
        <v>0.28999999999999998</v>
      </c>
      <c r="I707" s="36">
        <f>H707*14.0067</f>
        <v>4.0619429999999994</v>
      </c>
      <c r="J707" s="33">
        <v>85.4</v>
      </c>
      <c r="K707" s="34">
        <f>J707*28.0855</f>
        <v>2398.5017000000003</v>
      </c>
      <c r="L707" s="31">
        <v>3.18</v>
      </c>
      <c r="M707" s="32">
        <f>L707*30.973762</f>
        <v>98.496563160000008</v>
      </c>
      <c r="N707" s="31">
        <v>41.142857142857146</v>
      </c>
      <c r="O707" s="34">
        <f>N707*14.0067</f>
        <v>576.2756571428572</v>
      </c>
      <c r="P707" s="37">
        <v>0.64500000000000002</v>
      </c>
      <c r="Q707" s="69">
        <f>(0.127-0.1205)/0.004</f>
        <v>1.6250000000000013</v>
      </c>
      <c r="R707" s="43"/>
      <c r="S707" s="37">
        <v>2.2330000000000001</v>
      </c>
      <c r="T707" s="40">
        <v>34.393999999999998</v>
      </c>
      <c r="U707" s="41">
        <v>6.5</v>
      </c>
      <c r="V707" s="37">
        <v>7.5819999999999999</v>
      </c>
      <c r="W707" s="37">
        <v>1.03</v>
      </c>
      <c r="X707" s="42">
        <v>112</v>
      </c>
      <c r="Y707" s="42">
        <v>214</v>
      </c>
    </row>
    <row r="708" spans="1:25" x14ac:dyDescent="0.25">
      <c r="A708" s="28" t="s">
        <v>35</v>
      </c>
      <c r="B708" s="68">
        <v>39211</v>
      </c>
      <c r="C708" s="82">
        <v>945</v>
      </c>
      <c r="D708" s="77">
        <v>2.99</v>
      </c>
      <c r="E708" s="32">
        <f>D708*30.973762</f>
        <v>92.611548380000002</v>
      </c>
      <c r="F708" s="78">
        <v>50.3</v>
      </c>
      <c r="G708" s="34">
        <f>F708*14.0067</f>
        <v>704.53701000000001</v>
      </c>
      <c r="H708" s="79">
        <v>0.24</v>
      </c>
      <c r="I708" s="36">
        <f>H708*14.0067</f>
        <v>3.3616079999999999</v>
      </c>
      <c r="J708" s="78">
        <v>99</v>
      </c>
      <c r="K708" s="34">
        <f>J708*28.0855</f>
        <v>2780.4645</v>
      </c>
      <c r="L708" s="77">
        <v>3.35</v>
      </c>
      <c r="M708" s="32">
        <f>L708*30.973762</f>
        <v>103.7621027</v>
      </c>
      <c r="N708" s="78">
        <v>41.357142857142854</v>
      </c>
      <c r="O708" s="34">
        <f>N708*14.0067</f>
        <v>579.27709285714286</v>
      </c>
      <c r="P708" s="69">
        <v>0.65500000000000003</v>
      </c>
      <c r="Q708" s="69">
        <f>(0.115-0.1074)/0.004</f>
        <v>1.9000000000000024</v>
      </c>
      <c r="R708" s="43"/>
      <c r="S708" s="69">
        <v>2.0590000000000002</v>
      </c>
      <c r="T708" s="80">
        <v>34.390999999999998</v>
      </c>
      <c r="U708" s="81">
        <v>8.6999999999999993</v>
      </c>
      <c r="V708" s="69">
        <v>7.6059999999999999</v>
      </c>
      <c r="W708" s="69">
        <v>1.55</v>
      </c>
      <c r="X708" s="42">
        <v>207</v>
      </c>
      <c r="Y708" s="42">
        <v>381</v>
      </c>
    </row>
    <row r="709" spans="1:25" x14ac:dyDescent="0.25">
      <c r="A709" s="28" t="s">
        <v>35</v>
      </c>
      <c r="B709" s="68">
        <v>39260</v>
      </c>
      <c r="C709" s="30">
        <v>950</v>
      </c>
      <c r="D709" s="31">
        <f t="shared" ref="D709:D754" si="71">E709/30.973762</f>
        <v>2.9218278360891388</v>
      </c>
      <c r="E709" s="34">
        <v>90.5</v>
      </c>
      <c r="F709" s="78">
        <f t="shared" ref="F709:F728" si="72">G709/14.0067</f>
        <v>44.307367188559759</v>
      </c>
      <c r="G709" s="34">
        <v>620.6</v>
      </c>
      <c r="H709" s="79">
        <f t="shared" ref="H709:H754" si="73">I709/14.0067</f>
        <v>1.1137527040630555</v>
      </c>
      <c r="I709" s="36">
        <v>15.6</v>
      </c>
      <c r="J709" s="78">
        <f t="shared" ref="J709:J718" si="74">K709/28.0855</f>
        <v>80.543340869843874</v>
      </c>
      <c r="K709" s="34">
        <v>2262.1</v>
      </c>
      <c r="L709" s="31">
        <f t="shared" ref="L709:L754" si="75">M709/30.973762</f>
        <v>0</v>
      </c>
      <c r="M709" s="89"/>
      <c r="N709" s="77">
        <f t="shared" ref="N709:N754" si="76">O709/14.0067</f>
        <v>0</v>
      </c>
      <c r="O709" s="89"/>
      <c r="P709" s="39"/>
      <c r="Q709" s="69">
        <f>(0.127-0.1205)/0.004</f>
        <v>1.6250000000000013</v>
      </c>
      <c r="R709" s="43"/>
      <c r="S709" s="37">
        <v>2.54</v>
      </c>
      <c r="T709" s="40">
        <v>34.384</v>
      </c>
      <c r="U709" s="41">
        <v>7</v>
      </c>
      <c r="V709" s="37">
        <v>7.5910000000000002</v>
      </c>
      <c r="W709" s="37">
        <v>0.99</v>
      </c>
      <c r="X709" s="42">
        <v>85</v>
      </c>
      <c r="Y709" s="42">
        <v>342</v>
      </c>
    </row>
    <row r="710" spans="1:25" ht="15.75" thickBot="1" x14ac:dyDescent="0.3">
      <c r="A710" s="45" t="s">
        <v>35</v>
      </c>
      <c r="B710" s="83">
        <v>39260</v>
      </c>
      <c r="C710" s="84">
        <v>900</v>
      </c>
      <c r="D710" s="48">
        <f t="shared" si="71"/>
        <v>2.9863986169971861</v>
      </c>
      <c r="E710" s="51">
        <v>92.5</v>
      </c>
      <c r="F710" s="71">
        <f t="shared" si="72"/>
        <v>43.707654194064268</v>
      </c>
      <c r="G710" s="51">
        <v>612.20000000000005</v>
      </c>
      <c r="H710" s="72">
        <f t="shared" si="73"/>
        <v>7.1394404106606127E-3</v>
      </c>
      <c r="I710" s="53">
        <v>0.1</v>
      </c>
      <c r="J710" s="71">
        <f t="shared" si="74"/>
        <v>76.220825692973236</v>
      </c>
      <c r="K710" s="51">
        <v>2140.6999999999998</v>
      </c>
      <c r="L710" s="48">
        <f t="shared" si="75"/>
        <v>0</v>
      </c>
      <c r="M710" s="90"/>
      <c r="N710" s="71">
        <f t="shared" si="76"/>
        <v>0</v>
      </c>
      <c r="O710" s="90"/>
      <c r="P710" s="86"/>
      <c r="Q710" s="73">
        <f>(0.119-0.1137)/0.004</f>
        <v>1.3249999999999997</v>
      </c>
      <c r="R710" s="86"/>
      <c r="S710" s="73">
        <v>2.4830000000000001</v>
      </c>
      <c r="T710" s="75">
        <v>34.390999999999998</v>
      </c>
      <c r="U710" s="76">
        <v>8.1999999999999993</v>
      </c>
      <c r="V710" s="73">
        <v>7.6059999999999999</v>
      </c>
      <c r="W710" s="73">
        <v>1.52</v>
      </c>
      <c r="X710" s="59">
        <v>145</v>
      </c>
      <c r="Y710" s="59">
        <v>344</v>
      </c>
    </row>
    <row r="711" spans="1:25" x14ac:dyDescent="0.25">
      <c r="A711" s="28" t="s">
        <v>35</v>
      </c>
      <c r="B711" s="68">
        <v>39293</v>
      </c>
      <c r="C711" s="82">
        <v>1015</v>
      </c>
      <c r="D711" s="31">
        <f t="shared" si="71"/>
        <v>3.0703406321776474</v>
      </c>
      <c r="E711" s="32">
        <v>95.1</v>
      </c>
      <c r="F711" s="78">
        <f t="shared" si="72"/>
        <v>44.478713758415616</v>
      </c>
      <c r="G711" s="34">
        <v>623</v>
      </c>
      <c r="H711" s="79">
        <f t="shared" si="73"/>
        <v>7.1394404106606127E-3</v>
      </c>
      <c r="I711" s="36">
        <v>0.1</v>
      </c>
      <c r="J711" s="78">
        <f t="shared" si="74"/>
        <v>91.602428299300342</v>
      </c>
      <c r="K711" s="34">
        <v>2572.6999999999998</v>
      </c>
      <c r="L711" s="31">
        <f t="shared" si="75"/>
        <v>2.4181757450063706</v>
      </c>
      <c r="M711" s="34">
        <v>74.900000000000006</v>
      </c>
      <c r="N711" s="78">
        <f t="shared" si="76"/>
        <v>39.980866299699429</v>
      </c>
      <c r="O711" s="34">
        <v>560</v>
      </c>
      <c r="P711" s="43"/>
      <c r="Q711" s="69">
        <v>3.08</v>
      </c>
      <c r="R711" s="43"/>
      <c r="S711" s="69">
        <v>2.407</v>
      </c>
      <c r="T711" s="80">
        <v>34.42</v>
      </c>
      <c r="U711" s="81">
        <v>10.130000000000001</v>
      </c>
      <c r="V711" s="69">
        <v>7.43</v>
      </c>
      <c r="W711" s="69">
        <v>1.1100000000000001</v>
      </c>
      <c r="X711" s="91"/>
      <c r="Y711" s="91"/>
    </row>
    <row r="712" spans="1:25" x14ac:dyDescent="0.25">
      <c r="A712" s="28" t="s">
        <v>35</v>
      </c>
      <c r="B712" s="68">
        <v>39293</v>
      </c>
      <c r="C712" s="30">
        <v>1143</v>
      </c>
      <c r="D712" s="31">
        <f t="shared" si="71"/>
        <v>3.0089983903150026</v>
      </c>
      <c r="E712" s="32">
        <v>93.2</v>
      </c>
      <c r="F712" s="78">
        <f t="shared" si="72"/>
        <v>43.957534608437392</v>
      </c>
      <c r="G712" s="32">
        <v>615.70000000000005</v>
      </c>
      <c r="H712" s="79">
        <f t="shared" si="73"/>
        <v>3.5697202053303061E-2</v>
      </c>
      <c r="I712" s="88">
        <v>0.5</v>
      </c>
      <c r="J712" s="78">
        <f t="shared" si="74"/>
        <v>84.869416602873372</v>
      </c>
      <c r="K712" s="32">
        <v>2383.6</v>
      </c>
      <c r="L712" s="31">
        <f t="shared" si="75"/>
        <v>2.8507999770902868</v>
      </c>
      <c r="M712" s="32">
        <v>88.3</v>
      </c>
      <c r="N712" s="77">
        <f t="shared" si="76"/>
        <v>40.916132993495971</v>
      </c>
      <c r="O712" s="32">
        <v>573.1</v>
      </c>
      <c r="P712" s="39"/>
      <c r="Q712" s="37">
        <v>3.55</v>
      </c>
      <c r="R712" s="39"/>
      <c r="S712" s="37">
        <v>2.4780000000000002</v>
      </c>
      <c r="T712" s="40">
        <v>34.408000000000001</v>
      </c>
      <c r="U712" s="41">
        <v>5.89</v>
      </c>
      <c r="V712" s="37">
        <v>7.38</v>
      </c>
      <c r="W712" s="37">
        <v>1.24</v>
      </c>
      <c r="X712" s="91"/>
      <c r="Y712" s="91"/>
    </row>
    <row r="713" spans="1:25" x14ac:dyDescent="0.25">
      <c r="A713" s="28" t="s">
        <v>35</v>
      </c>
      <c r="B713" s="68">
        <v>39323</v>
      </c>
      <c r="C713" s="82">
        <v>1215</v>
      </c>
      <c r="D713" s="31">
        <f t="shared" si="71"/>
        <v>2.9799415389063815</v>
      </c>
      <c r="E713" s="32">
        <v>92.3</v>
      </c>
      <c r="F713" s="78">
        <f t="shared" si="72"/>
        <v>44.107462857061257</v>
      </c>
      <c r="G713" s="34">
        <v>617.79999999999995</v>
      </c>
      <c r="H713" s="79">
        <f t="shared" si="73"/>
        <v>7.1394404106606127E-3</v>
      </c>
      <c r="I713" s="36">
        <v>0.1</v>
      </c>
      <c r="J713" s="78">
        <f t="shared" si="74"/>
        <v>78.933969486033718</v>
      </c>
      <c r="K713" s="34">
        <v>2216.9</v>
      </c>
      <c r="L713" s="31">
        <f t="shared" si="75"/>
        <v>2.7571723447736187</v>
      </c>
      <c r="M713" s="34">
        <v>85.4</v>
      </c>
      <c r="N713" s="78">
        <f t="shared" si="76"/>
        <v>43.443494898869822</v>
      </c>
      <c r="O713" s="34">
        <v>608.5</v>
      </c>
      <c r="P713" s="43"/>
      <c r="Q713" s="69">
        <v>1.18</v>
      </c>
      <c r="R713" s="43"/>
      <c r="S713" s="69">
        <v>2.4820000000000002</v>
      </c>
      <c r="T713" s="80">
        <v>34.411999999999999</v>
      </c>
      <c r="U713" s="81">
        <v>11.41</v>
      </c>
      <c r="V713" s="69">
        <v>7.67</v>
      </c>
      <c r="W713" s="69">
        <v>1.02</v>
      </c>
      <c r="X713" s="91"/>
      <c r="Y713" s="91"/>
    </row>
    <row r="714" spans="1:25" x14ac:dyDescent="0.25">
      <c r="A714" s="28" t="s">
        <v>35</v>
      </c>
      <c r="B714" s="68">
        <v>39323</v>
      </c>
      <c r="C714" s="82">
        <v>1305</v>
      </c>
      <c r="D714" s="31">
        <f t="shared" si="71"/>
        <v>2.9767129998609789</v>
      </c>
      <c r="E714" s="32">
        <v>92.2</v>
      </c>
      <c r="F714" s="78">
        <f t="shared" si="72"/>
        <v>43.914697965973424</v>
      </c>
      <c r="G714" s="32">
        <v>615.1</v>
      </c>
      <c r="H714" s="79">
        <f t="shared" si="73"/>
        <v>0.29985649724774571</v>
      </c>
      <c r="I714" s="88">
        <v>4.2</v>
      </c>
      <c r="J714" s="78">
        <f t="shared" si="74"/>
        <v>80.578946431432584</v>
      </c>
      <c r="K714" s="32">
        <v>2263.1</v>
      </c>
      <c r="L714" s="31">
        <f t="shared" si="75"/>
        <v>2.647402017229938</v>
      </c>
      <c r="M714" s="32">
        <v>82</v>
      </c>
      <c r="N714" s="77">
        <f t="shared" si="76"/>
        <v>44.949916825519217</v>
      </c>
      <c r="O714" s="32">
        <v>629.6</v>
      </c>
      <c r="P714" s="39"/>
      <c r="Q714" s="37">
        <v>1.43</v>
      </c>
      <c r="R714" s="39"/>
      <c r="S714" s="37">
        <v>2.448</v>
      </c>
      <c r="T714" s="40">
        <v>34.6</v>
      </c>
      <c r="U714" s="41">
        <v>5.83</v>
      </c>
      <c r="V714" s="37">
        <v>8.1199999999999992</v>
      </c>
      <c r="W714" s="37">
        <v>1.06</v>
      </c>
      <c r="X714" s="91"/>
      <c r="Y714" s="91"/>
    </row>
    <row r="715" spans="1:25" x14ac:dyDescent="0.25">
      <c r="A715" s="28" t="s">
        <v>35</v>
      </c>
      <c r="B715" s="68">
        <v>39349</v>
      </c>
      <c r="C715" s="82">
        <v>1145</v>
      </c>
      <c r="D715" s="31">
        <f t="shared" si="71"/>
        <v>3.099397483586269</v>
      </c>
      <c r="E715" s="32">
        <v>96</v>
      </c>
      <c r="F715" s="78">
        <f t="shared" si="72"/>
        <v>46.898984057629562</v>
      </c>
      <c r="G715" s="34">
        <v>656.9</v>
      </c>
      <c r="H715" s="79">
        <f t="shared" si="73"/>
        <v>7.1394404106606127E-3</v>
      </c>
      <c r="I715" s="36">
        <v>0.1</v>
      </c>
      <c r="J715" s="78">
        <f t="shared" si="74"/>
        <v>46.134126150504713</v>
      </c>
      <c r="K715" s="34">
        <v>1295.7</v>
      </c>
      <c r="L715" s="31">
        <f t="shared" si="75"/>
        <v>0</v>
      </c>
      <c r="M715" s="34"/>
      <c r="N715" s="78">
        <f t="shared" si="76"/>
        <v>0</v>
      </c>
      <c r="O715" s="34"/>
      <c r="P715" s="43"/>
      <c r="Q715" s="69">
        <v>1.08</v>
      </c>
      <c r="R715" s="43"/>
      <c r="S715" s="69">
        <v>1.677</v>
      </c>
      <c r="T715" s="80">
        <v>34.429000000000002</v>
      </c>
      <c r="U715" s="81">
        <v>9.52</v>
      </c>
      <c r="V715" s="69">
        <v>7.74</v>
      </c>
      <c r="W715" s="69">
        <v>1.03</v>
      </c>
      <c r="X715" s="91"/>
      <c r="Y715" s="91"/>
    </row>
    <row r="716" spans="1:25" x14ac:dyDescent="0.25">
      <c r="A716" s="28" t="s">
        <v>35</v>
      </c>
      <c r="B716" s="68">
        <v>39349</v>
      </c>
      <c r="C716" s="82">
        <v>1355</v>
      </c>
      <c r="D716" s="31">
        <f t="shared" si="71"/>
        <v>3.0961689445408669</v>
      </c>
      <c r="E716" s="32">
        <v>95.9</v>
      </c>
      <c r="F716" s="78">
        <f t="shared" si="72"/>
        <v>44.621502566628827</v>
      </c>
      <c r="G716" s="32">
        <v>625</v>
      </c>
      <c r="H716" s="79">
        <f t="shared" si="73"/>
        <v>7.1394404106606127E-3</v>
      </c>
      <c r="I716" s="36">
        <v>0.1</v>
      </c>
      <c r="J716" s="78">
        <f t="shared" si="74"/>
        <v>81.212725427711817</v>
      </c>
      <c r="K716" s="34">
        <v>2280.9</v>
      </c>
      <c r="L716" s="31">
        <f t="shared" si="75"/>
        <v>0</v>
      </c>
      <c r="M716" s="34"/>
      <c r="N716" s="77">
        <f t="shared" si="76"/>
        <v>0</v>
      </c>
      <c r="O716" s="34"/>
      <c r="P716" s="43"/>
      <c r="Q716" s="69">
        <v>1.1299999999999999</v>
      </c>
      <c r="R716" s="43"/>
      <c r="S716" s="69">
        <v>2.3820000000000001</v>
      </c>
      <c r="T716" s="80">
        <v>34.393999999999998</v>
      </c>
      <c r="U716" s="81">
        <v>6.36</v>
      </c>
      <c r="V716" s="69">
        <v>8.17</v>
      </c>
      <c r="W716" s="69">
        <v>1.1499999999999999</v>
      </c>
      <c r="X716" s="91"/>
      <c r="Y716" s="91"/>
    </row>
    <row r="717" spans="1:25" x14ac:dyDescent="0.25">
      <c r="A717" s="28" t="s">
        <v>35</v>
      </c>
      <c r="B717" s="68">
        <v>39385</v>
      </c>
      <c r="C717" s="82">
        <v>959</v>
      </c>
      <c r="D717" s="31">
        <f t="shared" si="71"/>
        <v>3.0606550150414402</v>
      </c>
      <c r="E717" s="32">
        <v>94.8</v>
      </c>
      <c r="F717" s="78">
        <f t="shared" si="72"/>
        <v>43.386379375584546</v>
      </c>
      <c r="G717" s="34">
        <v>607.70000000000005</v>
      </c>
      <c r="H717" s="79">
        <f t="shared" si="73"/>
        <v>0.42122698422897614</v>
      </c>
      <c r="I717" s="36">
        <v>5.9</v>
      </c>
      <c r="J717" s="78">
        <f t="shared" si="74"/>
        <v>77.801712627512416</v>
      </c>
      <c r="K717" s="34">
        <v>2185.1</v>
      </c>
      <c r="L717" s="31">
        <f t="shared" si="75"/>
        <v>0</v>
      </c>
      <c r="M717" s="34"/>
      <c r="N717" s="78">
        <f t="shared" si="76"/>
        <v>0</v>
      </c>
      <c r="O717" s="34"/>
      <c r="P717" s="43"/>
      <c r="Q717" s="69">
        <v>0.72499999999999998</v>
      </c>
      <c r="R717" s="43"/>
      <c r="S717" s="69" t="s">
        <v>42</v>
      </c>
      <c r="T717" s="80">
        <v>34.345999999999997</v>
      </c>
      <c r="U717" s="81">
        <v>8.91</v>
      </c>
      <c r="V717" s="69">
        <v>7.67</v>
      </c>
      <c r="W717" s="69">
        <v>1.06</v>
      </c>
      <c r="X717" s="91"/>
      <c r="Y717" s="91"/>
    </row>
    <row r="718" spans="1:25" x14ac:dyDescent="0.25">
      <c r="A718" s="28" t="s">
        <v>35</v>
      </c>
      <c r="B718" s="68">
        <v>39385</v>
      </c>
      <c r="C718" s="82">
        <v>1131</v>
      </c>
      <c r="D718" s="31">
        <f t="shared" si="71"/>
        <v>3.2253105063569611</v>
      </c>
      <c r="E718" s="32">
        <v>99.9</v>
      </c>
      <c r="F718" s="78">
        <f t="shared" si="72"/>
        <v>46.163621695331521</v>
      </c>
      <c r="G718" s="32">
        <v>646.6</v>
      </c>
      <c r="H718" s="79">
        <f t="shared" si="73"/>
        <v>7.1394404106606127E-3</v>
      </c>
      <c r="I718" s="36">
        <v>0.1</v>
      </c>
      <c r="J718" s="78">
        <f t="shared" si="74"/>
        <v>84.677146570294269</v>
      </c>
      <c r="K718" s="34">
        <v>2378.1999999999998</v>
      </c>
      <c r="L718" s="31">
        <f t="shared" si="75"/>
        <v>0</v>
      </c>
      <c r="M718" s="34"/>
      <c r="N718" s="77">
        <f t="shared" si="76"/>
        <v>0</v>
      </c>
      <c r="O718" s="34"/>
      <c r="P718" s="43"/>
      <c r="Q718" s="69">
        <v>0.65</v>
      </c>
      <c r="R718" s="43"/>
      <c r="S718" s="69">
        <v>2.548</v>
      </c>
      <c r="T718" s="80">
        <v>34.371000000000002</v>
      </c>
      <c r="U718" s="81">
        <v>6.07</v>
      </c>
      <c r="V718" s="69">
        <v>7.53</v>
      </c>
      <c r="W718" s="69">
        <v>1.17</v>
      </c>
      <c r="X718" s="91"/>
      <c r="Y718" s="91"/>
    </row>
    <row r="719" spans="1:25" x14ac:dyDescent="0.25">
      <c r="A719" s="28" t="s">
        <v>35</v>
      </c>
      <c r="B719" s="68">
        <v>39413</v>
      </c>
      <c r="C719" s="82">
        <v>1138</v>
      </c>
      <c r="D719" s="31">
        <f t="shared" si="71"/>
        <v>0</v>
      </c>
      <c r="E719" s="32"/>
      <c r="F719" s="78">
        <f t="shared" si="72"/>
        <v>0</v>
      </c>
      <c r="G719" s="34"/>
      <c r="H719" s="79">
        <f t="shared" si="73"/>
        <v>0</v>
      </c>
      <c r="I719" s="36"/>
      <c r="J719" s="78"/>
      <c r="K719" s="34"/>
      <c r="L719" s="31">
        <f t="shared" si="75"/>
        <v>0</v>
      </c>
      <c r="M719" s="34"/>
      <c r="N719" s="78">
        <f t="shared" si="76"/>
        <v>0</v>
      </c>
      <c r="O719" s="34"/>
      <c r="P719" s="43"/>
      <c r="Q719" s="69">
        <v>0.75</v>
      </c>
      <c r="R719" s="43"/>
      <c r="S719" s="69">
        <v>2.4079999999999999</v>
      </c>
      <c r="T719" s="80">
        <v>34.401000000000003</v>
      </c>
      <c r="U719" s="81">
        <v>10.4</v>
      </c>
      <c r="V719" s="69">
        <v>7.65</v>
      </c>
      <c r="W719" s="69">
        <v>1.23</v>
      </c>
      <c r="X719" s="91"/>
      <c r="Y719" s="91"/>
    </row>
    <row r="720" spans="1:25" x14ac:dyDescent="0.25">
      <c r="A720" s="28" t="s">
        <v>35</v>
      </c>
      <c r="B720" s="68">
        <v>39413</v>
      </c>
      <c r="C720" s="82">
        <v>1301</v>
      </c>
      <c r="D720" s="31">
        <f t="shared" si="71"/>
        <v>0</v>
      </c>
      <c r="E720" s="32"/>
      <c r="F720" s="78">
        <f t="shared" si="72"/>
        <v>0</v>
      </c>
      <c r="G720" s="32"/>
      <c r="H720" s="79">
        <f t="shared" si="73"/>
        <v>0</v>
      </c>
      <c r="I720" s="36"/>
      <c r="J720" s="78">
        <f>K720/28.0855</f>
        <v>0</v>
      </c>
      <c r="K720" s="34"/>
      <c r="L720" s="31">
        <f t="shared" si="75"/>
        <v>0</v>
      </c>
      <c r="M720" s="34"/>
      <c r="N720" s="77">
        <f t="shared" si="76"/>
        <v>0</v>
      </c>
      <c r="O720" s="34"/>
      <c r="P720" s="43"/>
      <c r="Q720" s="69">
        <v>0.95</v>
      </c>
      <c r="R720" s="43"/>
      <c r="S720" s="69">
        <v>2.6030000000000002</v>
      </c>
      <c r="T720" s="80">
        <v>34.399000000000001</v>
      </c>
      <c r="U720" s="81">
        <v>5.94</v>
      </c>
      <c r="V720" s="69">
        <v>8</v>
      </c>
      <c r="W720" s="69">
        <v>1.36</v>
      </c>
      <c r="X720" s="91"/>
      <c r="Y720" s="91"/>
    </row>
    <row r="721" spans="1:25" x14ac:dyDescent="0.25">
      <c r="A721" s="28" t="s">
        <v>35</v>
      </c>
      <c r="B721" s="68">
        <v>39444</v>
      </c>
      <c r="C721" s="30">
        <v>1537</v>
      </c>
      <c r="D721" s="31">
        <f t="shared" si="71"/>
        <v>2.4698323697328082</v>
      </c>
      <c r="E721" s="32">
        <v>76.5</v>
      </c>
      <c r="F721" s="78">
        <f t="shared" si="72"/>
        <v>38.731464227833818</v>
      </c>
      <c r="G721" s="32">
        <v>542.5</v>
      </c>
      <c r="H721" s="79">
        <f t="shared" si="73"/>
        <v>0.17848601026651531</v>
      </c>
      <c r="I721" s="36">
        <v>2.5</v>
      </c>
      <c r="J721" s="78">
        <f>K721/28.0855</f>
        <v>94.927987751686814</v>
      </c>
      <c r="K721" s="34">
        <v>2666.1</v>
      </c>
      <c r="L721" s="31">
        <f t="shared" si="75"/>
        <v>0</v>
      </c>
      <c r="M721" s="34"/>
      <c r="N721" s="77">
        <f t="shared" si="76"/>
        <v>0</v>
      </c>
      <c r="O721" s="34"/>
      <c r="P721" s="43"/>
      <c r="Q721" s="69">
        <v>0.57499999999999996</v>
      </c>
      <c r="R721" s="43"/>
      <c r="S721" s="69">
        <v>2.5430000000000001</v>
      </c>
      <c r="T721" s="80">
        <v>34.408999999999999</v>
      </c>
      <c r="U721" s="81">
        <v>5.97</v>
      </c>
      <c r="V721" s="69">
        <v>7.69</v>
      </c>
      <c r="W721" s="69">
        <v>1.49</v>
      </c>
      <c r="X721" s="91"/>
      <c r="Y721" s="91"/>
    </row>
    <row r="722" spans="1:25" x14ac:dyDescent="0.25">
      <c r="A722" s="28" t="s">
        <v>35</v>
      </c>
      <c r="B722" s="68">
        <v>39444</v>
      </c>
      <c r="C722" s="82">
        <v>1417</v>
      </c>
      <c r="D722" s="31">
        <f t="shared" si="71"/>
        <v>2.3858903545523469</v>
      </c>
      <c r="E722" s="32">
        <v>73.900000000000006</v>
      </c>
      <c r="F722" s="78">
        <f t="shared" si="72"/>
        <v>36.903767482704701</v>
      </c>
      <c r="G722" s="34">
        <v>516.9</v>
      </c>
      <c r="H722" s="79">
        <f t="shared" si="73"/>
        <v>0.10709160615990919</v>
      </c>
      <c r="I722" s="36">
        <v>1.5</v>
      </c>
      <c r="J722" s="78">
        <f>K722/28.0855</f>
        <v>79.151163411724909</v>
      </c>
      <c r="K722" s="34">
        <v>2223</v>
      </c>
      <c r="L722" s="31">
        <f t="shared" si="75"/>
        <v>0</v>
      </c>
      <c r="M722" s="34"/>
      <c r="N722" s="78">
        <f t="shared" si="76"/>
        <v>0</v>
      </c>
      <c r="O722" s="34"/>
      <c r="P722" s="43"/>
      <c r="Q722" s="69">
        <v>0.77500000000000002</v>
      </c>
      <c r="R722" s="43"/>
      <c r="S722" s="69">
        <v>2.5859999999999999</v>
      </c>
      <c r="T722" s="80">
        <v>34.366999999999997</v>
      </c>
      <c r="U722" s="81">
        <v>7.68</v>
      </c>
      <c r="V722" s="69">
        <v>7.5919999999999996</v>
      </c>
      <c r="W722" s="69">
        <v>1.19</v>
      </c>
      <c r="X722" s="91"/>
      <c r="Y722" s="91"/>
    </row>
    <row r="723" spans="1:25" x14ac:dyDescent="0.25">
      <c r="A723" s="28" t="s">
        <v>35</v>
      </c>
      <c r="B723" s="68">
        <v>39476</v>
      </c>
      <c r="C723" s="82">
        <v>1217</v>
      </c>
      <c r="D723" s="31">
        <f t="shared" si="71"/>
        <v>0</v>
      </c>
      <c r="E723" s="34"/>
      <c r="F723" s="78">
        <f t="shared" si="72"/>
        <v>0</v>
      </c>
      <c r="G723" s="92"/>
      <c r="H723" s="79">
        <f t="shared" si="73"/>
        <v>0</v>
      </c>
      <c r="I723" s="36"/>
      <c r="J723" s="78"/>
      <c r="K723" s="34"/>
      <c r="L723" s="31">
        <f t="shared" si="75"/>
        <v>0</v>
      </c>
      <c r="M723" s="34"/>
      <c r="N723" s="78">
        <f t="shared" si="76"/>
        <v>0</v>
      </c>
      <c r="O723" s="34"/>
      <c r="P723" s="43"/>
      <c r="Q723" s="69">
        <v>0.72499999999999998</v>
      </c>
      <c r="R723" s="43"/>
      <c r="S723" s="69">
        <v>2.44</v>
      </c>
      <c r="T723" s="80">
        <v>34.387999999999998</v>
      </c>
      <c r="U723" s="81">
        <v>7.44</v>
      </c>
      <c r="V723" s="69">
        <v>7.625</v>
      </c>
      <c r="W723" s="69">
        <v>1.18</v>
      </c>
      <c r="X723" s="91"/>
      <c r="Y723" s="91"/>
    </row>
    <row r="724" spans="1:25" x14ac:dyDescent="0.25">
      <c r="A724" s="93" t="s">
        <v>35</v>
      </c>
      <c r="B724" s="68">
        <v>39477</v>
      </c>
      <c r="C724" s="30">
        <v>917</v>
      </c>
      <c r="D724" s="31">
        <f t="shared" si="71"/>
        <v>2.4472325964149912</v>
      </c>
      <c r="E724" s="32">
        <v>75.8</v>
      </c>
      <c r="F724" s="78">
        <f t="shared" si="72"/>
        <v>38.717185347012496</v>
      </c>
      <c r="G724" s="32">
        <v>542.29999999999995</v>
      </c>
      <c r="H724" s="79">
        <f t="shared" si="73"/>
        <v>0.17848601026651531</v>
      </c>
      <c r="I724" s="36">
        <v>2.5</v>
      </c>
      <c r="J724" s="78">
        <f t="shared" ref="J724:J730" si="77">K724/28.0855</f>
        <v>98.837478414128284</v>
      </c>
      <c r="K724" s="34">
        <v>2775.9</v>
      </c>
      <c r="L724" s="31">
        <f t="shared" si="75"/>
        <v>0</v>
      </c>
      <c r="M724" s="34"/>
      <c r="N724" s="77">
        <f t="shared" si="76"/>
        <v>0</v>
      </c>
      <c r="O724" s="34"/>
      <c r="P724" s="43"/>
      <c r="Q724" s="69">
        <v>0.85</v>
      </c>
      <c r="R724" s="43"/>
      <c r="S724" s="69">
        <v>2.4700000000000002</v>
      </c>
      <c r="T724" s="80">
        <v>34.402999999999999</v>
      </c>
      <c r="U724" s="81">
        <v>6.25</v>
      </c>
      <c r="V724" s="69">
        <v>7.5620000000000003</v>
      </c>
      <c r="W724" s="69">
        <v>1.44</v>
      </c>
      <c r="X724" s="91"/>
      <c r="Y724" s="91"/>
    </row>
    <row r="725" spans="1:25" x14ac:dyDescent="0.25">
      <c r="A725" s="28" t="s">
        <v>35</v>
      </c>
      <c r="B725" s="68">
        <v>39506</v>
      </c>
      <c r="C725" s="30">
        <v>1406</v>
      </c>
      <c r="D725" s="31">
        <f t="shared" si="71"/>
        <v>2.8701712113627011</v>
      </c>
      <c r="E725" s="32">
        <v>88.9</v>
      </c>
      <c r="F725" s="78">
        <f t="shared" si="72"/>
        <v>42.508228205073287</v>
      </c>
      <c r="G725" s="32">
        <v>595.4</v>
      </c>
      <c r="H725" s="79">
        <f t="shared" si="73"/>
        <v>4.9976082874624281E-2</v>
      </c>
      <c r="I725" s="36">
        <v>0.7</v>
      </c>
      <c r="J725" s="78">
        <f t="shared" si="77"/>
        <v>80.030620782966295</v>
      </c>
      <c r="K725" s="34">
        <v>2247.6999999999998</v>
      </c>
      <c r="L725" s="31">
        <f t="shared" si="75"/>
        <v>2.6022024705943045</v>
      </c>
      <c r="M725" s="34">
        <v>80.599999999999994</v>
      </c>
      <c r="N725" s="77">
        <f t="shared" si="76"/>
        <v>42.601040930411877</v>
      </c>
      <c r="O725" s="34">
        <v>596.70000000000005</v>
      </c>
      <c r="P725" s="43"/>
      <c r="Q725" s="69">
        <v>0.75</v>
      </c>
      <c r="R725" s="43"/>
      <c r="S725" s="69">
        <v>2.4700000000000002</v>
      </c>
      <c r="T725" s="80">
        <v>34.392000000000003</v>
      </c>
      <c r="U725" s="81">
        <v>5.92</v>
      </c>
      <c r="V725" s="69">
        <v>7.6840000000000002</v>
      </c>
      <c r="W725" s="69">
        <v>1.24</v>
      </c>
      <c r="X725" s="91"/>
      <c r="Y725" s="91"/>
    </row>
    <row r="726" spans="1:25" x14ac:dyDescent="0.25">
      <c r="A726" s="28" t="s">
        <v>35</v>
      </c>
      <c r="B726" s="68">
        <v>39506</v>
      </c>
      <c r="C726" s="82">
        <v>1306</v>
      </c>
      <c r="D726" s="31">
        <f t="shared" si="71"/>
        <v>2.931513453225346</v>
      </c>
      <c r="E726" s="32">
        <v>90.8</v>
      </c>
      <c r="F726" s="78">
        <f t="shared" si="72"/>
        <v>42.672435334518482</v>
      </c>
      <c r="G726" s="34">
        <v>597.70000000000005</v>
      </c>
      <c r="H726" s="79">
        <f t="shared" si="73"/>
        <v>4.9976082874624281E-2</v>
      </c>
      <c r="I726" s="36">
        <v>0.7</v>
      </c>
      <c r="J726" s="78">
        <f t="shared" si="77"/>
        <v>77.613003151092201</v>
      </c>
      <c r="K726" s="34">
        <v>2179.8000000000002</v>
      </c>
      <c r="L726" s="31">
        <f t="shared" si="75"/>
        <v>2.6506305562753401</v>
      </c>
      <c r="M726" s="34">
        <v>82.1</v>
      </c>
      <c r="N726" s="78">
        <f t="shared" si="76"/>
        <v>44.67861808991411</v>
      </c>
      <c r="O726" s="34">
        <v>625.79999999999995</v>
      </c>
      <c r="P726" s="43"/>
      <c r="Q726" s="69">
        <v>0.85</v>
      </c>
      <c r="R726" s="43"/>
      <c r="S726" s="69">
        <v>2.4</v>
      </c>
      <c r="T726" s="80">
        <v>34.395000000000003</v>
      </c>
      <c r="U726" s="81">
        <v>9.57</v>
      </c>
      <c r="V726" s="69">
        <v>7.6769999999999996</v>
      </c>
      <c r="W726" s="69">
        <v>1.1399999999999999</v>
      </c>
      <c r="X726" s="91"/>
      <c r="Y726" s="91"/>
    </row>
    <row r="727" spans="1:25" x14ac:dyDescent="0.25">
      <c r="A727" s="28" t="s">
        <v>35</v>
      </c>
      <c r="B727" s="68">
        <v>39538</v>
      </c>
      <c r="C727" s="30">
        <v>1259</v>
      </c>
      <c r="D727" s="31">
        <f t="shared" si="71"/>
        <v>2.8637141332718965</v>
      </c>
      <c r="E727" s="32">
        <v>88.7</v>
      </c>
      <c r="F727" s="78">
        <f t="shared" si="72"/>
        <v>42.651017013286499</v>
      </c>
      <c r="G727" s="32">
        <v>597.4</v>
      </c>
      <c r="H727" s="79">
        <f t="shared" si="73"/>
        <v>4.9976082874624281E-2</v>
      </c>
      <c r="I727" s="36">
        <v>0.7</v>
      </c>
      <c r="J727" s="78">
        <f t="shared" si="77"/>
        <v>77.239144754410646</v>
      </c>
      <c r="K727" s="34">
        <v>2169.3000000000002</v>
      </c>
      <c r="L727" s="31">
        <f t="shared" si="75"/>
        <v>2.5279460725500504</v>
      </c>
      <c r="M727" s="34">
        <v>78.3</v>
      </c>
      <c r="N727" s="77">
        <f t="shared" si="76"/>
        <v>41.915654650988458</v>
      </c>
      <c r="O727" s="34">
        <v>587.1</v>
      </c>
      <c r="P727" s="43"/>
      <c r="Q727" s="69">
        <v>2.15</v>
      </c>
      <c r="R727" s="43"/>
      <c r="S727" s="69">
        <v>2.46</v>
      </c>
      <c r="T727" s="80">
        <v>34.51</v>
      </c>
      <c r="U727" s="81">
        <v>5.95</v>
      </c>
      <c r="V727" s="69">
        <v>7.516</v>
      </c>
      <c r="W727" s="69">
        <v>1.47</v>
      </c>
      <c r="X727" s="91"/>
      <c r="Y727" s="91"/>
    </row>
    <row r="728" spans="1:25" x14ac:dyDescent="0.25">
      <c r="A728" s="28" t="s">
        <v>35</v>
      </c>
      <c r="B728" s="68">
        <v>39538</v>
      </c>
      <c r="C728" s="82">
        <v>1117</v>
      </c>
      <c r="D728" s="31">
        <f t="shared" si="71"/>
        <v>2.8895424456351151</v>
      </c>
      <c r="E728" s="32">
        <v>89.5</v>
      </c>
      <c r="F728" s="78">
        <f t="shared" si="72"/>
        <v>42.79380582149971</v>
      </c>
      <c r="G728" s="34">
        <v>599.4</v>
      </c>
      <c r="H728" s="79">
        <f t="shared" si="73"/>
        <v>4.9976082874624281E-2</v>
      </c>
      <c r="I728" s="36">
        <v>0.7</v>
      </c>
      <c r="J728" s="78">
        <f t="shared" si="77"/>
        <v>85.823645653451067</v>
      </c>
      <c r="K728" s="34">
        <v>2410.4</v>
      </c>
      <c r="L728" s="31">
        <f t="shared" si="75"/>
        <v>2.5796026972764885</v>
      </c>
      <c r="M728" s="34">
        <v>79.900000000000006</v>
      </c>
      <c r="N728" s="78">
        <f t="shared" si="76"/>
        <v>43.057965116694156</v>
      </c>
      <c r="O728" s="34">
        <v>603.1</v>
      </c>
      <c r="P728" s="43"/>
      <c r="Q728" s="69">
        <v>2.1749999999999998</v>
      </c>
      <c r="R728" s="43"/>
      <c r="S728" s="69">
        <v>2.46</v>
      </c>
      <c r="T728" s="80">
        <v>34.299999999999997</v>
      </c>
      <c r="U728" s="81">
        <v>8.5299999999999994</v>
      </c>
      <c r="V728" s="69">
        <v>7.57</v>
      </c>
      <c r="W728" s="69">
        <v>1.1499999999999999</v>
      </c>
      <c r="X728" s="91"/>
      <c r="Y728" s="91"/>
    </row>
    <row r="729" spans="1:25" x14ac:dyDescent="0.25">
      <c r="A729" s="28" t="s">
        <v>35</v>
      </c>
      <c r="B729" s="68">
        <v>39563</v>
      </c>
      <c r="C729" s="30">
        <v>923</v>
      </c>
      <c r="D729" s="31">
        <f t="shared" si="71"/>
        <v>2.6861444857747663</v>
      </c>
      <c r="E729" s="94">
        <v>83.2</v>
      </c>
      <c r="F729" s="78" t="s">
        <v>42</v>
      </c>
      <c r="G729" s="94" t="s">
        <v>42</v>
      </c>
      <c r="H729" s="79">
        <f t="shared" si="73"/>
        <v>0.14992824862387286</v>
      </c>
      <c r="I729" s="95">
        <v>2.1</v>
      </c>
      <c r="J729" s="78">
        <f t="shared" si="77"/>
        <v>80.885154261095579</v>
      </c>
      <c r="K729" s="34">
        <v>2271.6999999999998</v>
      </c>
      <c r="L729" s="31">
        <f t="shared" si="75"/>
        <v>2.6054310096397075</v>
      </c>
      <c r="M729" s="34">
        <v>80.7</v>
      </c>
      <c r="N729" s="77">
        <f t="shared" si="76"/>
        <v>39.916611336003484</v>
      </c>
      <c r="O729" s="34">
        <v>559.1</v>
      </c>
      <c r="P729" s="43"/>
      <c r="Q729" s="69">
        <v>0.7</v>
      </c>
      <c r="R729" s="43"/>
      <c r="S729" s="69">
        <v>2.37</v>
      </c>
      <c r="T729" s="80">
        <v>34.389499999999998</v>
      </c>
      <c r="U729" s="81">
        <v>6</v>
      </c>
      <c r="V729" s="69">
        <v>7.88</v>
      </c>
      <c r="W729" s="69">
        <v>1.2</v>
      </c>
      <c r="X729" s="91"/>
      <c r="Y729" s="91"/>
    </row>
    <row r="730" spans="1:25" x14ac:dyDescent="0.25">
      <c r="A730" s="28" t="s">
        <v>35</v>
      </c>
      <c r="B730" s="68">
        <v>39563</v>
      </c>
      <c r="C730" s="82">
        <v>855</v>
      </c>
      <c r="D730" s="31">
        <f t="shared" si="71"/>
        <v>2.7700865009552276</v>
      </c>
      <c r="E730" s="32">
        <v>85.8</v>
      </c>
      <c r="F730" s="78" t="s">
        <v>42</v>
      </c>
      <c r="G730" s="34" t="s">
        <v>42</v>
      </c>
      <c r="H730" s="79">
        <f t="shared" si="73"/>
        <v>0.14992824862387286</v>
      </c>
      <c r="I730" s="36">
        <v>2.1</v>
      </c>
      <c r="J730" s="78">
        <f t="shared" si="77"/>
        <v>79.33631233198625</v>
      </c>
      <c r="K730" s="34">
        <v>2228.1999999999998</v>
      </c>
      <c r="L730" s="31">
        <f t="shared" si="75"/>
        <v>2.6312593220029261</v>
      </c>
      <c r="M730" s="34">
        <v>81.5</v>
      </c>
      <c r="N730" s="78">
        <f t="shared" si="76"/>
        <v>39.902332455182162</v>
      </c>
      <c r="O730" s="34">
        <v>558.9</v>
      </c>
      <c r="P730" s="43"/>
      <c r="Q730" s="69">
        <v>0.47499999999999998</v>
      </c>
      <c r="R730" s="43"/>
      <c r="S730" s="69">
        <v>2.4300000000000002</v>
      </c>
      <c r="T730" s="80">
        <v>34.372399999999999</v>
      </c>
      <c r="U730" s="81">
        <v>9.19</v>
      </c>
      <c r="V730" s="69">
        <v>7.6040000000000001</v>
      </c>
      <c r="W730" s="69">
        <v>1.18</v>
      </c>
      <c r="X730" s="91"/>
      <c r="Y730" s="91"/>
    </row>
    <row r="731" spans="1:25" x14ac:dyDescent="0.25">
      <c r="A731" s="28" t="s">
        <v>35</v>
      </c>
      <c r="B731" s="68">
        <v>39591</v>
      </c>
      <c r="C731" s="30">
        <v>924</v>
      </c>
      <c r="D731" s="31">
        <f t="shared" si="71"/>
        <v>2.6151166267759143</v>
      </c>
      <c r="E731" s="32">
        <v>81</v>
      </c>
      <c r="F731" s="78">
        <f t="shared" ref="F731:F754" si="78">G731/14.0067</f>
        <v>42.122698422897614</v>
      </c>
      <c r="G731" s="32">
        <v>590</v>
      </c>
      <c r="H731" s="79">
        <f t="shared" si="73"/>
        <v>9.2812725338587962E-2</v>
      </c>
      <c r="I731" s="36">
        <v>1.3</v>
      </c>
      <c r="J731" s="78" t="s">
        <v>42</v>
      </c>
      <c r="K731" s="34" t="s">
        <v>42</v>
      </c>
      <c r="L731" s="31">
        <f t="shared" si="75"/>
        <v>2.6151166267759143</v>
      </c>
      <c r="M731" s="34">
        <v>81</v>
      </c>
      <c r="N731" s="77">
        <f t="shared" si="76"/>
        <v>42.122698422897614</v>
      </c>
      <c r="O731" s="34">
        <v>590</v>
      </c>
      <c r="P731" s="43"/>
      <c r="Q731" s="69">
        <v>0.4</v>
      </c>
      <c r="R731" s="43"/>
      <c r="S731" s="69">
        <v>2.37</v>
      </c>
      <c r="T731" s="80">
        <v>34.385899999999999</v>
      </c>
      <c r="U731" s="81">
        <v>6.37</v>
      </c>
      <c r="V731" s="69">
        <v>7.6369999999999996</v>
      </c>
      <c r="W731" s="69">
        <v>1.23</v>
      </c>
      <c r="X731" s="91"/>
      <c r="Y731" s="91"/>
    </row>
    <row r="732" spans="1:25" x14ac:dyDescent="0.25">
      <c r="A732" s="28" t="s">
        <v>35</v>
      </c>
      <c r="B732" s="68">
        <v>39591</v>
      </c>
      <c r="C732" s="82">
        <v>1216</v>
      </c>
      <c r="D732" s="31">
        <f t="shared" si="71"/>
        <v>2.6118880877305122</v>
      </c>
      <c r="E732" s="32">
        <v>80.900000000000006</v>
      </c>
      <c r="F732" s="78">
        <f t="shared" si="78"/>
        <v>42.879479106427638</v>
      </c>
      <c r="G732" s="34">
        <v>600.6</v>
      </c>
      <c r="H732" s="79">
        <f t="shared" si="73"/>
        <v>9.2812725338587962E-2</v>
      </c>
      <c r="I732" s="36">
        <v>1.3</v>
      </c>
      <c r="J732" s="78"/>
      <c r="K732" s="34"/>
      <c r="L732" s="31">
        <f t="shared" si="75"/>
        <v>2.6151166267759143</v>
      </c>
      <c r="M732" s="34">
        <v>81</v>
      </c>
      <c r="N732" s="78">
        <f t="shared" si="76"/>
        <v>57.01557111953565</v>
      </c>
      <c r="O732" s="34">
        <v>798.6</v>
      </c>
      <c r="P732" s="43"/>
      <c r="Q732" s="69">
        <v>0.92500000000000004</v>
      </c>
      <c r="R732" s="43"/>
      <c r="S732" s="69">
        <v>2.34</v>
      </c>
      <c r="T732" s="80">
        <v>34.406500000000001</v>
      </c>
      <c r="U732" s="81">
        <v>9.35</v>
      </c>
      <c r="V732" s="69">
        <v>7.6349999999999998</v>
      </c>
      <c r="W732" s="69">
        <v>1.2</v>
      </c>
      <c r="X732" s="91"/>
      <c r="Y732" s="91"/>
    </row>
    <row r="733" spans="1:25" x14ac:dyDescent="0.25">
      <c r="A733" s="28" t="s">
        <v>35</v>
      </c>
      <c r="B733" s="68">
        <v>39609</v>
      </c>
      <c r="C733" s="30">
        <v>940</v>
      </c>
      <c r="D733" s="31">
        <f t="shared" si="71"/>
        <v>2.557002923958672</v>
      </c>
      <c r="E733" s="32">
        <v>79.2</v>
      </c>
      <c r="F733" s="78">
        <f t="shared" si="78"/>
        <v>40.245025594893875</v>
      </c>
      <c r="G733" s="32">
        <v>563.70000000000005</v>
      </c>
      <c r="H733" s="79">
        <f t="shared" si="73"/>
        <v>0.17848601026651531</v>
      </c>
      <c r="I733" s="36">
        <v>2.5</v>
      </c>
      <c r="J733" s="78">
        <f t="shared" ref="J733:J754" si="79">K733/28.0855</f>
        <v>85.253956668031549</v>
      </c>
      <c r="K733" s="34">
        <v>2394.4</v>
      </c>
      <c r="L733" s="31">
        <f t="shared" si="75"/>
        <v>2.4181757450063706</v>
      </c>
      <c r="M733" s="34">
        <v>74.900000000000006</v>
      </c>
      <c r="N733" s="77">
        <f t="shared" si="76"/>
        <v>42.579622609179893</v>
      </c>
      <c r="O733" s="34">
        <v>596.4</v>
      </c>
      <c r="P733" s="43"/>
      <c r="Q733" s="69">
        <v>0.7</v>
      </c>
      <c r="R733" s="43"/>
      <c r="S733" s="69" t="s">
        <v>42</v>
      </c>
      <c r="T733" s="80">
        <v>34.3767</v>
      </c>
      <c r="U733" s="81">
        <v>6.23</v>
      </c>
      <c r="V733" s="69">
        <v>7.6159999999999997</v>
      </c>
      <c r="W733" s="69">
        <v>1.33</v>
      </c>
      <c r="X733" s="91"/>
      <c r="Y733" s="91"/>
    </row>
    <row r="734" spans="1:25" ht="15.75" thickBot="1" x14ac:dyDescent="0.3">
      <c r="A734" s="45" t="s">
        <v>35</v>
      </c>
      <c r="B734" s="83">
        <v>39609</v>
      </c>
      <c r="C734" s="84">
        <v>1138</v>
      </c>
      <c r="D734" s="48">
        <f t="shared" si="71"/>
        <v>2.5731456191856839</v>
      </c>
      <c r="E734" s="49">
        <v>79.7</v>
      </c>
      <c r="F734" s="71">
        <f t="shared" si="78"/>
        <v>40.302141118179158</v>
      </c>
      <c r="G734" s="51">
        <v>564.5</v>
      </c>
      <c r="H734" s="72">
        <f t="shared" si="73"/>
        <v>0.17848601026651531</v>
      </c>
      <c r="I734" s="53">
        <v>2.5</v>
      </c>
      <c r="J734" s="71">
        <f t="shared" si="79"/>
        <v>69.38811842409784</v>
      </c>
      <c r="K734" s="51">
        <v>1948.8</v>
      </c>
      <c r="L734" s="48">
        <f t="shared" si="75"/>
        <v>2.4504611354603938</v>
      </c>
      <c r="M734" s="51">
        <v>75.900000000000006</v>
      </c>
      <c r="N734" s="71">
        <f t="shared" si="76"/>
        <v>42.458252122198665</v>
      </c>
      <c r="O734" s="51">
        <v>594.70000000000005</v>
      </c>
      <c r="P734" s="86"/>
      <c r="Q734" s="73">
        <v>0.498</v>
      </c>
      <c r="R734" s="86"/>
      <c r="S734" s="96"/>
      <c r="T734" s="75">
        <v>34.362699999999997</v>
      </c>
      <c r="U734" s="76">
        <v>8.75</v>
      </c>
      <c r="V734" s="73">
        <v>7.65</v>
      </c>
      <c r="W734" s="73">
        <v>1.1100000000000001</v>
      </c>
      <c r="X734" s="96"/>
      <c r="Y734" s="96"/>
    </row>
    <row r="735" spans="1:25" x14ac:dyDescent="0.25">
      <c r="A735" s="28" t="s">
        <v>35</v>
      </c>
      <c r="B735" s="68">
        <v>39647</v>
      </c>
      <c r="C735" s="82">
        <v>1340</v>
      </c>
      <c r="D735" s="31">
        <f t="shared" si="71"/>
        <v>2.6118880877305122</v>
      </c>
      <c r="E735" s="34">
        <v>80.900000000000006</v>
      </c>
      <c r="F735" s="78">
        <f t="shared" si="78"/>
        <v>42.879479106427638</v>
      </c>
      <c r="G735" s="34">
        <v>600.6</v>
      </c>
      <c r="H735" s="79">
        <f t="shared" si="73"/>
        <v>9.2812725338587962E-2</v>
      </c>
      <c r="I735" s="36">
        <v>1.3</v>
      </c>
      <c r="J735" s="78">
        <f t="shared" si="79"/>
        <v>68.640401630734715</v>
      </c>
      <c r="K735" s="34">
        <v>1927.8</v>
      </c>
      <c r="L735" s="31">
        <f t="shared" si="75"/>
        <v>2.1211501528293528</v>
      </c>
      <c r="M735" s="34">
        <v>65.7</v>
      </c>
      <c r="N735" s="78">
        <f t="shared" si="76"/>
        <v>41.108897884583804</v>
      </c>
      <c r="O735" s="34">
        <v>575.79999999999995</v>
      </c>
      <c r="P735" s="43"/>
      <c r="Q735" s="69">
        <v>0.16700000000000001</v>
      </c>
      <c r="R735" s="43"/>
      <c r="S735" s="91"/>
      <c r="T735" s="80">
        <v>34.534999999999997</v>
      </c>
      <c r="U735" s="81">
        <v>10</v>
      </c>
      <c r="V735" s="69">
        <v>7.6</v>
      </c>
      <c r="W735" s="69">
        <v>1.86</v>
      </c>
      <c r="X735" s="91"/>
      <c r="Y735" s="91"/>
    </row>
    <row r="736" spans="1:25" x14ac:dyDescent="0.25">
      <c r="A736" s="28" t="s">
        <v>35</v>
      </c>
      <c r="B736" s="68">
        <v>39647</v>
      </c>
      <c r="C736" s="30">
        <v>1406</v>
      </c>
      <c r="D736" s="31">
        <f t="shared" si="71"/>
        <v>2.6151166267759143</v>
      </c>
      <c r="E736" s="32">
        <v>81</v>
      </c>
      <c r="F736" s="78">
        <f t="shared" si="78"/>
        <v>42.122698422897614</v>
      </c>
      <c r="G736" s="32">
        <v>590</v>
      </c>
      <c r="H736" s="79">
        <f t="shared" si="73"/>
        <v>9.2812725338587962E-2</v>
      </c>
      <c r="I736" s="36">
        <v>1.3</v>
      </c>
      <c r="J736" s="78">
        <f t="shared" si="79"/>
        <v>86.20462516245037</v>
      </c>
      <c r="K736" s="34">
        <v>2421.1</v>
      </c>
      <c r="L736" s="31">
        <f t="shared" si="75"/>
        <v>1.9758658957862465</v>
      </c>
      <c r="M736" s="34">
        <v>61.2</v>
      </c>
      <c r="N736" s="77">
        <f t="shared" si="76"/>
        <v>42.315463313985454</v>
      </c>
      <c r="O736" s="34">
        <v>592.70000000000005</v>
      </c>
      <c r="P736" s="43"/>
      <c r="Q736" s="69">
        <v>0.192</v>
      </c>
      <c r="R736" s="43"/>
      <c r="S736" s="91"/>
      <c r="T736" s="80">
        <v>34.442</v>
      </c>
      <c r="U736" s="81">
        <v>7.34</v>
      </c>
      <c r="V736" s="69">
        <v>7.77</v>
      </c>
      <c r="W736" s="69">
        <v>1.45</v>
      </c>
      <c r="X736" s="91"/>
      <c r="Y736" s="91"/>
    </row>
    <row r="737" spans="1:25" x14ac:dyDescent="0.25">
      <c r="A737" s="28" t="s">
        <v>35</v>
      </c>
      <c r="B737" s="68">
        <v>39673</v>
      </c>
      <c r="C737" s="97">
        <v>1243</v>
      </c>
      <c r="D737" s="77">
        <f t="shared" si="71"/>
        <v>2.3342337298259088</v>
      </c>
      <c r="E737" s="34">
        <v>72.3</v>
      </c>
      <c r="F737" s="98">
        <f t="shared" si="78"/>
        <v>33.833808106120642</v>
      </c>
      <c r="G737" s="99">
        <v>473.9</v>
      </c>
      <c r="H737" s="79">
        <f t="shared" si="73"/>
        <v>0.9566850150285221</v>
      </c>
      <c r="I737" s="36">
        <v>13.4</v>
      </c>
      <c r="J737" s="78">
        <f t="shared" si="79"/>
        <v>60.568620818571858</v>
      </c>
      <c r="K737" s="34">
        <v>1701.1</v>
      </c>
      <c r="L737" s="31">
        <f t="shared" si="75"/>
        <v>2.2438346365546424</v>
      </c>
      <c r="M737" s="34">
        <v>69.5</v>
      </c>
      <c r="N737" s="78">
        <f t="shared" si="76"/>
        <v>39.709567564094328</v>
      </c>
      <c r="O737" s="34">
        <v>556.20000000000005</v>
      </c>
      <c r="P737" s="43"/>
      <c r="Q737" s="69">
        <v>0.55000000000000004</v>
      </c>
      <c r="R737" s="43"/>
      <c r="S737" s="100"/>
      <c r="T737" s="80">
        <v>34.408000000000001</v>
      </c>
      <c r="U737" s="81">
        <v>11.97</v>
      </c>
      <c r="V737" s="69">
        <v>7.63</v>
      </c>
      <c r="W737" s="69" t="s">
        <v>42</v>
      </c>
      <c r="X737" s="101"/>
      <c r="Y737" s="101"/>
    </row>
    <row r="738" spans="1:25" x14ac:dyDescent="0.25">
      <c r="A738" s="28" t="s">
        <v>35</v>
      </c>
      <c r="B738" s="68">
        <v>39673</v>
      </c>
      <c r="C738" s="30">
        <v>1202</v>
      </c>
      <c r="D738" s="31">
        <f t="shared" si="71"/>
        <v>2.3245481126897016</v>
      </c>
      <c r="E738" s="32">
        <v>72</v>
      </c>
      <c r="F738" s="78">
        <f t="shared" si="78"/>
        <v>33.384023360249024</v>
      </c>
      <c r="G738" s="32">
        <v>467.6</v>
      </c>
      <c r="H738" s="79">
        <f t="shared" si="73"/>
        <v>0.46406362669293977</v>
      </c>
      <c r="I738" s="36">
        <v>6.5</v>
      </c>
      <c r="J738" s="78">
        <f t="shared" si="79"/>
        <v>64.008118068042236</v>
      </c>
      <c r="K738" s="34">
        <v>1797.7</v>
      </c>
      <c r="L738" s="31">
        <f t="shared" si="75"/>
        <v>2.1598926213741811</v>
      </c>
      <c r="M738" s="34">
        <v>66.900000000000006</v>
      </c>
      <c r="N738" s="77">
        <f t="shared" si="76"/>
        <v>39.366874424382615</v>
      </c>
      <c r="O738" s="34">
        <v>551.4</v>
      </c>
      <c r="P738" s="43"/>
      <c r="Q738" s="69">
        <v>0.34</v>
      </c>
      <c r="R738" s="43"/>
      <c r="S738" s="91"/>
      <c r="T738" s="80">
        <v>34.402799999999999</v>
      </c>
      <c r="U738" s="81">
        <v>9.33</v>
      </c>
      <c r="V738" s="69">
        <v>7.64</v>
      </c>
      <c r="W738" s="69" t="s">
        <v>42</v>
      </c>
      <c r="X738" s="91"/>
      <c r="Y738" s="91"/>
    </row>
    <row r="739" spans="1:25" x14ac:dyDescent="0.25">
      <c r="A739" s="28" t="s">
        <v>35</v>
      </c>
      <c r="B739" s="68">
        <v>39699</v>
      </c>
      <c r="C739" s="97">
        <v>1008</v>
      </c>
      <c r="D739" s="77">
        <f t="shared" si="71"/>
        <v>2.6312593220029261</v>
      </c>
      <c r="E739" s="34">
        <v>81.5</v>
      </c>
      <c r="F739" s="78">
        <f t="shared" si="78"/>
        <v>40.502045449677652</v>
      </c>
      <c r="G739" s="34">
        <v>567.29999999999995</v>
      </c>
      <c r="H739" s="79">
        <f t="shared" si="73"/>
        <v>5.7115523285284901E-2</v>
      </c>
      <c r="I739" s="36">
        <v>0.8</v>
      </c>
      <c r="J739" s="78">
        <f t="shared" si="79"/>
        <v>73.11246016627797</v>
      </c>
      <c r="K739" s="34">
        <v>2053.4</v>
      </c>
      <c r="L739" s="31">
        <f t="shared" si="75"/>
        <v>1.8660955682425659</v>
      </c>
      <c r="M739" s="34">
        <v>57.8</v>
      </c>
      <c r="N739" s="78">
        <f t="shared" si="76"/>
        <v>35.947082467676182</v>
      </c>
      <c r="O739" s="34">
        <v>503.5</v>
      </c>
      <c r="P739" s="43"/>
      <c r="Q739" s="69">
        <v>0.217</v>
      </c>
      <c r="R739" s="43"/>
      <c r="S739" s="100"/>
      <c r="T739" s="69">
        <v>34.5</v>
      </c>
      <c r="U739" s="81">
        <v>12.83</v>
      </c>
      <c r="V739" s="69">
        <v>7.53</v>
      </c>
      <c r="W739" s="69">
        <v>1.53</v>
      </c>
      <c r="X739" s="101"/>
      <c r="Y739" s="101"/>
    </row>
    <row r="740" spans="1:25" x14ac:dyDescent="0.25">
      <c r="A740" s="28" t="s">
        <v>35</v>
      </c>
      <c r="B740" s="68">
        <v>39699</v>
      </c>
      <c r="C740" s="30">
        <v>1036</v>
      </c>
      <c r="D740" s="31">
        <f t="shared" si="71"/>
        <v>2.531174611595453</v>
      </c>
      <c r="E740" s="32">
        <v>78.400000000000006</v>
      </c>
      <c r="F740" s="78">
        <f t="shared" si="78"/>
        <v>40.502045449677652</v>
      </c>
      <c r="G740" s="32">
        <v>567.29999999999995</v>
      </c>
      <c r="H740" s="79">
        <f t="shared" si="73"/>
        <v>0.34983258012237001</v>
      </c>
      <c r="I740" s="36">
        <v>4.9000000000000004</v>
      </c>
      <c r="J740" s="78">
        <f t="shared" si="79"/>
        <v>73.272685193427222</v>
      </c>
      <c r="K740" s="34">
        <v>2057.9</v>
      </c>
      <c r="L740" s="31">
        <f t="shared" si="75"/>
        <v>1.7950677092437142</v>
      </c>
      <c r="M740" s="34">
        <v>55.6</v>
      </c>
      <c r="N740" s="77">
        <f t="shared" si="76"/>
        <v>35.632947089607114</v>
      </c>
      <c r="O740" s="34">
        <v>499.1</v>
      </c>
      <c r="P740" s="43"/>
      <c r="Q740" s="69">
        <v>0.4</v>
      </c>
      <c r="R740" s="43"/>
      <c r="S740" s="91"/>
      <c r="T740" s="69">
        <v>34.46</v>
      </c>
      <c r="U740" s="81">
        <v>6.08</v>
      </c>
      <c r="V740" s="69">
        <v>7.61</v>
      </c>
      <c r="W740" s="69">
        <v>1.67</v>
      </c>
      <c r="X740" s="91"/>
      <c r="Y740" s="91"/>
    </row>
    <row r="741" spans="1:25" x14ac:dyDescent="0.25">
      <c r="A741" s="28" t="s">
        <v>35</v>
      </c>
      <c r="B741" s="68">
        <v>39744</v>
      </c>
      <c r="C741" s="97">
        <v>1203</v>
      </c>
      <c r="D741" s="77">
        <f t="shared" si="71"/>
        <v>2.5957453925035003</v>
      </c>
      <c r="E741" s="34">
        <v>80.400000000000006</v>
      </c>
      <c r="F741" s="78">
        <f t="shared" si="78"/>
        <v>39.859495812718194</v>
      </c>
      <c r="G741" s="34">
        <v>558.29999999999995</v>
      </c>
      <c r="H741" s="79">
        <f t="shared" si="73"/>
        <v>0.29985649724774571</v>
      </c>
      <c r="I741" s="36">
        <v>4.2</v>
      </c>
      <c r="J741" s="78">
        <f t="shared" si="79"/>
        <v>66.439977924551812</v>
      </c>
      <c r="K741" s="34">
        <v>1866</v>
      </c>
      <c r="L741" s="31">
        <f t="shared" si="75"/>
        <v>2.6958301029109735</v>
      </c>
      <c r="M741" s="34">
        <v>83.5</v>
      </c>
      <c r="N741" s="78">
        <f t="shared" si="76"/>
        <v>46.213597778206143</v>
      </c>
      <c r="O741" s="34">
        <v>647.29999999999995</v>
      </c>
      <c r="P741" s="43"/>
      <c r="Q741" s="69">
        <v>0.3</v>
      </c>
      <c r="R741" s="43"/>
      <c r="S741" s="100"/>
      <c r="T741" s="69">
        <v>34.49</v>
      </c>
      <c r="U741" s="81">
        <v>11.8</v>
      </c>
      <c r="V741" s="69">
        <v>7.4960000000000004</v>
      </c>
      <c r="W741" s="69">
        <v>1.61</v>
      </c>
      <c r="X741" s="101"/>
      <c r="Y741" s="101"/>
    </row>
    <row r="742" spans="1:25" x14ac:dyDescent="0.25">
      <c r="A742" s="28" t="s">
        <v>35</v>
      </c>
      <c r="B742" s="68">
        <v>39744</v>
      </c>
      <c r="C742" s="30">
        <v>1112</v>
      </c>
      <c r="D742" s="31">
        <f t="shared" si="71"/>
        <v>2.557002923958672</v>
      </c>
      <c r="E742" s="32">
        <v>79.2</v>
      </c>
      <c r="F742" s="78">
        <f t="shared" si="78"/>
        <v>39.709567564094328</v>
      </c>
      <c r="G742" s="32">
        <v>556.20000000000005</v>
      </c>
      <c r="H742" s="79">
        <f t="shared" si="73"/>
        <v>0.46406362669293977</v>
      </c>
      <c r="I742" s="36">
        <v>6.5</v>
      </c>
      <c r="J742" s="78">
        <f t="shared" si="79"/>
        <v>66.400811806804228</v>
      </c>
      <c r="K742" s="34">
        <v>1864.9</v>
      </c>
      <c r="L742" s="31">
        <f t="shared" si="75"/>
        <v>2.6441734781845359</v>
      </c>
      <c r="M742" s="34">
        <v>81.900000000000006</v>
      </c>
      <c r="N742" s="77">
        <f t="shared" si="76"/>
        <v>47.420163207607793</v>
      </c>
      <c r="O742" s="34">
        <v>664.2</v>
      </c>
      <c r="P742" s="43"/>
      <c r="Q742" s="69">
        <v>0.13300000000000001</v>
      </c>
      <c r="R742" s="43"/>
      <c r="S742" s="91"/>
      <c r="T742" s="69">
        <v>34.450000000000003</v>
      </c>
      <c r="U742" s="81">
        <v>6.15</v>
      </c>
      <c r="V742" s="69">
        <v>7.6390000000000002</v>
      </c>
      <c r="W742" s="69">
        <v>1.71</v>
      </c>
      <c r="X742" s="91"/>
      <c r="Y742" s="91"/>
    </row>
    <row r="743" spans="1:25" x14ac:dyDescent="0.25">
      <c r="A743" s="28" t="s">
        <v>35</v>
      </c>
      <c r="B743" s="68">
        <v>39780</v>
      </c>
      <c r="C743" s="97">
        <v>1120</v>
      </c>
      <c r="D743" s="77">
        <f t="shared" si="71"/>
        <v>2.8572570551810914</v>
      </c>
      <c r="E743" s="34">
        <v>88.5</v>
      </c>
      <c r="F743" s="78">
        <f t="shared" si="78"/>
        <v>43.279287769424634</v>
      </c>
      <c r="G743" s="34">
        <v>606.20000000000005</v>
      </c>
      <c r="H743" s="79">
        <f t="shared" si="73"/>
        <v>0.2284620931411396</v>
      </c>
      <c r="I743" s="36">
        <v>3.2</v>
      </c>
      <c r="J743" s="78">
        <f t="shared" si="79"/>
        <v>82.163393922130638</v>
      </c>
      <c r="K743" s="34">
        <v>2307.6</v>
      </c>
      <c r="L743" s="31">
        <f t="shared" si="75"/>
        <v>2.7410296495466069</v>
      </c>
      <c r="M743" s="34">
        <v>84.9</v>
      </c>
      <c r="N743" s="78">
        <f t="shared" si="76"/>
        <v>44.078905095418619</v>
      </c>
      <c r="O743" s="34">
        <v>617.4</v>
      </c>
      <c r="P743" s="43"/>
      <c r="Q743" s="69">
        <v>1.19</v>
      </c>
      <c r="R743" s="43"/>
      <c r="S743" s="100"/>
      <c r="T743" s="69">
        <v>34.43</v>
      </c>
      <c r="U743" s="81">
        <v>12.12</v>
      </c>
      <c r="V743" s="69">
        <v>7.6849999999999996</v>
      </c>
      <c r="W743" s="69">
        <v>2.42</v>
      </c>
      <c r="X743" s="101"/>
      <c r="Y743" s="101"/>
    </row>
    <row r="744" spans="1:25" x14ac:dyDescent="0.25">
      <c r="A744" s="28" t="s">
        <v>35</v>
      </c>
      <c r="B744" s="68">
        <v>39780</v>
      </c>
      <c r="C744" s="30">
        <v>1057</v>
      </c>
      <c r="D744" s="31">
        <f t="shared" si="71"/>
        <v>2.7636294228644229</v>
      </c>
      <c r="E744" s="32">
        <v>85.6</v>
      </c>
      <c r="F744" s="78">
        <f t="shared" si="78"/>
        <v>42.465391562609319</v>
      </c>
      <c r="G744" s="32">
        <v>594.79999999999995</v>
      </c>
      <c r="H744" s="79">
        <f t="shared" si="73"/>
        <v>0.28557761642642449</v>
      </c>
      <c r="I744" s="36">
        <v>4</v>
      </c>
      <c r="J744" s="78">
        <f t="shared" si="79"/>
        <v>80.653718110768892</v>
      </c>
      <c r="K744" s="34">
        <v>2265.1999999999998</v>
      </c>
      <c r="L744" s="31">
        <f t="shared" si="75"/>
        <v>2.71842987622879</v>
      </c>
      <c r="M744" s="34">
        <v>84.2</v>
      </c>
      <c r="N744" s="77">
        <f t="shared" si="76"/>
        <v>45.521072058372063</v>
      </c>
      <c r="O744" s="34">
        <v>637.6</v>
      </c>
      <c r="P744" s="43"/>
      <c r="Q744" s="69">
        <v>3.5000000000000003E-2</v>
      </c>
      <c r="R744" s="43"/>
      <c r="S744" s="91"/>
      <c r="T744" s="69">
        <v>34.42</v>
      </c>
      <c r="U744" s="81">
        <v>6.6</v>
      </c>
      <c r="V744" s="69">
        <v>7.7030000000000003</v>
      </c>
      <c r="W744" s="69">
        <v>1.26</v>
      </c>
      <c r="X744" s="91"/>
      <c r="Y744" s="91"/>
    </row>
    <row r="745" spans="1:25" x14ac:dyDescent="0.25">
      <c r="A745" s="28" t="s">
        <v>35</v>
      </c>
      <c r="B745" s="68">
        <v>39812</v>
      </c>
      <c r="C745" s="30">
        <v>939</v>
      </c>
      <c r="D745" s="31">
        <f t="shared" si="71"/>
        <v>2.4117186669155655</v>
      </c>
      <c r="E745" s="32">
        <v>74.7</v>
      </c>
      <c r="F745" s="78">
        <f t="shared" si="78"/>
        <v>40.616276496248219</v>
      </c>
      <c r="G745" s="32">
        <v>568.9</v>
      </c>
      <c r="H745" s="79">
        <f t="shared" si="73"/>
        <v>0.32841425889038811</v>
      </c>
      <c r="I745" s="36">
        <v>4.5999999999999996</v>
      </c>
      <c r="J745" s="78">
        <f t="shared" si="79"/>
        <v>73.094657385483615</v>
      </c>
      <c r="K745" s="34">
        <v>2052.9</v>
      </c>
      <c r="L745" s="31">
        <f t="shared" si="75"/>
        <v>2.6086595486851096</v>
      </c>
      <c r="M745" s="34">
        <v>80.8</v>
      </c>
      <c r="N745" s="77">
        <f t="shared" si="76"/>
        <v>42.729550857803765</v>
      </c>
      <c r="O745" s="34">
        <v>598.5</v>
      </c>
      <c r="P745" s="43"/>
      <c r="Q745" s="69">
        <v>0.17100000000000001</v>
      </c>
      <c r="R745" s="43"/>
      <c r="S745" s="91"/>
      <c r="T745" s="69">
        <v>34.56</v>
      </c>
      <c r="U745" s="81">
        <v>8.6999999999999993</v>
      </c>
      <c r="V745" s="69">
        <v>7.6</v>
      </c>
      <c r="W745" s="69">
        <v>1.6</v>
      </c>
      <c r="X745" s="91"/>
      <c r="Y745" s="91"/>
    </row>
    <row r="746" spans="1:25" x14ac:dyDescent="0.25">
      <c r="A746" s="28" t="s">
        <v>35</v>
      </c>
      <c r="B746" s="68">
        <v>39812</v>
      </c>
      <c r="C746" s="97">
        <v>1006</v>
      </c>
      <c r="D746" s="77">
        <f t="shared" si="71"/>
        <v>2.4246328230971748</v>
      </c>
      <c r="E746" s="34">
        <v>75.099999999999994</v>
      </c>
      <c r="F746" s="78">
        <f t="shared" si="78"/>
        <v>40.095097346270002</v>
      </c>
      <c r="G746" s="34">
        <v>561.6</v>
      </c>
      <c r="H746" s="79">
        <f t="shared" si="73"/>
        <v>0.32841425889038811</v>
      </c>
      <c r="I746" s="36">
        <v>4.5999999999999996</v>
      </c>
      <c r="J746" s="78">
        <f t="shared" si="79"/>
        <v>89.330793469940005</v>
      </c>
      <c r="K746" s="34">
        <v>2508.9</v>
      </c>
      <c r="L746" s="31">
        <f t="shared" si="75"/>
        <v>2.6118880877305122</v>
      </c>
      <c r="M746" s="34">
        <v>80.900000000000006</v>
      </c>
      <c r="N746" s="78">
        <f t="shared" si="76"/>
        <v>42.915176308480945</v>
      </c>
      <c r="O746" s="34">
        <v>601.1</v>
      </c>
      <c r="P746" s="43"/>
      <c r="Q746" s="69">
        <v>0.08</v>
      </c>
      <c r="R746" s="43"/>
      <c r="S746" s="100"/>
      <c r="T746" s="69">
        <v>34.57</v>
      </c>
      <c r="U746" s="81">
        <v>12.07</v>
      </c>
      <c r="V746" s="69">
        <v>7.649</v>
      </c>
      <c r="W746" s="69">
        <v>1.48</v>
      </c>
      <c r="X746" s="101"/>
      <c r="Y746" s="101"/>
    </row>
    <row r="747" spans="1:25" x14ac:dyDescent="0.25">
      <c r="A747" s="28" t="s">
        <v>35</v>
      </c>
      <c r="B747" s="68">
        <v>39825</v>
      </c>
      <c r="C747" s="30">
        <v>1152</v>
      </c>
      <c r="D747" s="31">
        <f t="shared" si="71"/>
        <v>2.7313440324103992</v>
      </c>
      <c r="E747" s="32">
        <v>84.6</v>
      </c>
      <c r="F747" s="78">
        <f t="shared" si="78"/>
        <v>38.224563958676917</v>
      </c>
      <c r="G747" s="32">
        <v>535.4</v>
      </c>
      <c r="H747" s="79">
        <f t="shared" si="73"/>
        <v>0.1213704869812304</v>
      </c>
      <c r="I747" s="36">
        <v>1.7</v>
      </c>
      <c r="J747" s="78">
        <f t="shared" si="79"/>
        <v>75.052963272863224</v>
      </c>
      <c r="K747" s="34">
        <v>2107.9</v>
      </c>
      <c r="L747" s="31">
        <f t="shared" si="75"/>
        <v>2.6538590953207426</v>
      </c>
      <c r="M747" s="34">
        <v>82.2</v>
      </c>
      <c r="N747" s="77">
        <f t="shared" si="76"/>
        <v>47.041772865842773</v>
      </c>
      <c r="O747" s="34">
        <v>658.9</v>
      </c>
      <c r="P747" s="43"/>
      <c r="Q747" s="69">
        <v>0.35299999999999998</v>
      </c>
      <c r="R747" s="43"/>
      <c r="S747" s="91"/>
      <c r="T747" s="80">
        <v>34.36</v>
      </c>
      <c r="U747" s="81">
        <v>8.8699999999999992</v>
      </c>
      <c r="V747" s="69">
        <v>7.7130000000000001</v>
      </c>
      <c r="W747" s="69">
        <v>1.6</v>
      </c>
      <c r="X747" s="91"/>
      <c r="Y747" s="91"/>
    </row>
    <row r="748" spans="1:25" x14ac:dyDescent="0.25">
      <c r="A748" s="28" t="s">
        <v>35</v>
      </c>
      <c r="B748" s="68">
        <v>39825</v>
      </c>
      <c r="C748" s="97">
        <v>1218</v>
      </c>
      <c r="D748" s="77">
        <f t="shared" si="71"/>
        <v>2.7668579619098255</v>
      </c>
      <c r="E748" s="34">
        <v>85.7</v>
      </c>
      <c r="F748" s="78">
        <f t="shared" si="78"/>
        <v>38.503002134692679</v>
      </c>
      <c r="G748" s="34">
        <v>539.29999999999995</v>
      </c>
      <c r="H748" s="79">
        <f t="shared" si="73"/>
        <v>0.1213704869812304</v>
      </c>
      <c r="I748" s="36">
        <v>1.7</v>
      </c>
      <c r="J748" s="78">
        <f t="shared" si="79"/>
        <v>69.580388456676928</v>
      </c>
      <c r="K748" s="34">
        <v>1954.2</v>
      </c>
      <c r="L748" s="31">
        <f t="shared" si="75"/>
        <v>2.815286047590861</v>
      </c>
      <c r="M748" s="34">
        <v>87.2</v>
      </c>
      <c r="N748" s="78">
        <f t="shared" si="76"/>
        <v>41.587240392098067</v>
      </c>
      <c r="O748" s="34">
        <v>582.5</v>
      </c>
      <c r="P748" s="43"/>
      <c r="Q748" s="69">
        <v>0.67800000000000005</v>
      </c>
      <c r="R748" s="43"/>
      <c r="S748" s="100"/>
      <c r="T748" s="80">
        <v>34.362000000000002</v>
      </c>
      <c r="U748" s="81">
        <v>12.8</v>
      </c>
      <c r="V748" s="69">
        <v>7.66</v>
      </c>
      <c r="W748" s="69">
        <v>1.55</v>
      </c>
      <c r="X748" s="101"/>
      <c r="Y748" s="101"/>
    </row>
    <row r="749" spans="1:25" x14ac:dyDescent="0.25">
      <c r="A749" s="28" t="s">
        <v>35</v>
      </c>
      <c r="B749" s="68">
        <v>39864</v>
      </c>
      <c r="C749" s="30">
        <v>1309</v>
      </c>
      <c r="D749" s="31">
        <f t="shared" si="71"/>
        <v>2.6538590953207426</v>
      </c>
      <c r="E749" s="32">
        <v>82.2</v>
      </c>
      <c r="F749" s="78">
        <f t="shared" si="78"/>
        <v>40.145073429144617</v>
      </c>
      <c r="G749" s="32">
        <v>562.29999999999995</v>
      </c>
      <c r="H749" s="79">
        <f t="shared" si="73"/>
        <v>3.2841425889038818</v>
      </c>
      <c r="I749" s="36">
        <v>46</v>
      </c>
      <c r="J749" s="78">
        <f t="shared" si="79"/>
        <v>84.616617115593456</v>
      </c>
      <c r="K749" s="34">
        <v>2376.5</v>
      </c>
      <c r="L749" s="31">
        <f t="shared" si="75"/>
        <v>2.9444276094069557</v>
      </c>
      <c r="M749" s="34">
        <v>91.2</v>
      </c>
      <c r="N749" s="77">
        <f t="shared" si="76"/>
        <v>46.499175394632566</v>
      </c>
      <c r="O749" s="34">
        <v>651.29999999999995</v>
      </c>
      <c r="P749" s="43"/>
      <c r="Q749" s="69">
        <v>0.58299999999999996</v>
      </c>
      <c r="R749" s="69">
        <v>0.18</v>
      </c>
      <c r="S749" s="91"/>
      <c r="T749" s="80">
        <v>34.74</v>
      </c>
      <c r="U749" s="81">
        <v>27.75</v>
      </c>
      <c r="V749" s="69">
        <v>7.6420000000000003</v>
      </c>
      <c r="W749" s="69">
        <v>0.43</v>
      </c>
      <c r="X749" s="91"/>
      <c r="Y749" s="91"/>
    </row>
    <row r="750" spans="1:25" x14ac:dyDescent="0.25">
      <c r="A750" s="28" t="s">
        <v>35</v>
      </c>
      <c r="B750" s="68">
        <v>39864</v>
      </c>
      <c r="C750" s="97">
        <v>1338</v>
      </c>
      <c r="D750" s="77">
        <f t="shared" si="71"/>
        <v>2.4762894478236128</v>
      </c>
      <c r="E750" s="34">
        <v>76.7</v>
      </c>
      <c r="F750" s="78">
        <f t="shared" si="78"/>
        <v>40.744786423640114</v>
      </c>
      <c r="G750" s="34">
        <v>570.70000000000005</v>
      </c>
      <c r="H750" s="79">
        <f t="shared" si="73"/>
        <v>0.30699593765840633</v>
      </c>
      <c r="I750" s="36">
        <v>4.3</v>
      </c>
      <c r="J750" s="78">
        <f t="shared" si="79"/>
        <v>94.390343771697147</v>
      </c>
      <c r="K750" s="34">
        <v>2651</v>
      </c>
      <c r="L750" s="31">
        <f t="shared" si="75"/>
        <v>2.7571723447736187</v>
      </c>
      <c r="M750" s="34">
        <v>85.4</v>
      </c>
      <c r="N750" s="78">
        <f t="shared" si="76"/>
        <v>45.878044078905099</v>
      </c>
      <c r="O750" s="34">
        <v>642.6</v>
      </c>
      <c r="P750" s="43"/>
      <c r="Q750" s="69">
        <v>0.83299999999999996</v>
      </c>
      <c r="R750" s="69">
        <v>0.18</v>
      </c>
      <c r="S750" s="100"/>
      <c r="T750" s="69">
        <v>34.21</v>
      </c>
      <c r="U750" s="81">
        <v>10.99</v>
      </c>
      <c r="V750" s="69">
        <v>7.6139999999999999</v>
      </c>
      <c r="W750" s="69">
        <v>1.68</v>
      </c>
      <c r="X750" s="101"/>
      <c r="Y750" s="101"/>
    </row>
    <row r="751" spans="1:25" x14ac:dyDescent="0.25">
      <c r="A751" s="28" t="s">
        <v>35</v>
      </c>
      <c r="B751" s="68">
        <v>39902</v>
      </c>
      <c r="C751" s="30">
        <v>1306</v>
      </c>
      <c r="D751" s="31">
        <f t="shared" si="71"/>
        <v>2.7733150400006301</v>
      </c>
      <c r="E751" s="32">
        <v>85.9</v>
      </c>
      <c r="F751" s="78">
        <f t="shared" si="78"/>
        <v>27.294080689955521</v>
      </c>
      <c r="G751" s="32">
        <v>382.3</v>
      </c>
      <c r="H751" s="79">
        <f t="shared" si="73"/>
        <v>0.18562545067717592</v>
      </c>
      <c r="I751" s="36">
        <v>2.6</v>
      </c>
      <c r="J751" s="78">
        <f t="shared" si="79"/>
        <v>71.795054387495327</v>
      </c>
      <c r="K751" s="34">
        <v>2016.4</v>
      </c>
      <c r="L751" s="31">
        <f t="shared" si="75"/>
        <v>2.8637141332718965</v>
      </c>
      <c r="M751" s="34">
        <v>88.7</v>
      </c>
      <c r="N751" s="77">
        <f t="shared" si="76"/>
        <v>34.162222365011033</v>
      </c>
      <c r="O751" s="34">
        <v>478.5</v>
      </c>
      <c r="P751" s="43"/>
      <c r="Q751" s="69">
        <v>0.47799999999999998</v>
      </c>
      <c r="R751" s="43"/>
      <c r="S751" s="91"/>
      <c r="T751" s="80">
        <v>34.5944</v>
      </c>
      <c r="U751" s="81">
        <v>34.020000000000003</v>
      </c>
      <c r="V751" s="69">
        <v>7.17</v>
      </c>
      <c r="W751" s="69">
        <v>0.02</v>
      </c>
      <c r="X751" s="91"/>
      <c r="Y751" s="91"/>
    </row>
    <row r="752" spans="1:25" x14ac:dyDescent="0.25">
      <c r="A752" s="28" t="s">
        <v>35</v>
      </c>
      <c r="B752" s="68">
        <v>39902</v>
      </c>
      <c r="C752" s="97">
        <v>1333</v>
      </c>
      <c r="D752" s="77">
        <f t="shared" si="71"/>
        <v>2.3213195736442995</v>
      </c>
      <c r="E752" s="34">
        <v>71.900000000000006</v>
      </c>
      <c r="F752" s="78">
        <f t="shared" si="78"/>
        <v>37.846173616911905</v>
      </c>
      <c r="G752" s="34">
        <v>530.1</v>
      </c>
      <c r="H752" s="79">
        <f t="shared" si="73"/>
        <v>6.4254963695945508E-2</v>
      </c>
      <c r="I752" s="36">
        <v>0.9</v>
      </c>
      <c r="J752" s="78">
        <f t="shared" si="79"/>
        <v>79.824108525751726</v>
      </c>
      <c r="K752" s="34">
        <v>2241.9</v>
      </c>
      <c r="L752" s="31">
        <f t="shared" si="75"/>
        <v>2.3600620421891274</v>
      </c>
      <c r="M752" s="34">
        <v>73.099999999999994</v>
      </c>
      <c r="N752" s="78">
        <f t="shared" si="76"/>
        <v>36.889488601883386</v>
      </c>
      <c r="O752" s="34">
        <v>516.70000000000005</v>
      </c>
      <c r="P752" s="43"/>
      <c r="Q752" s="69">
        <v>0.45500000000000002</v>
      </c>
      <c r="R752" s="43"/>
      <c r="S752" s="100"/>
      <c r="T752" s="80">
        <v>34.664000000000001</v>
      </c>
      <c r="U752" s="81">
        <v>11.53</v>
      </c>
      <c r="V752" s="69">
        <v>7.53</v>
      </c>
      <c r="W752" s="69">
        <v>1.46</v>
      </c>
      <c r="X752" s="101"/>
      <c r="Y752" s="101"/>
    </row>
    <row r="753" spans="1:25" x14ac:dyDescent="0.25">
      <c r="A753" s="28" t="s">
        <v>35</v>
      </c>
      <c r="B753" s="68">
        <v>39933</v>
      </c>
      <c r="C753" s="30">
        <v>1032</v>
      </c>
      <c r="D753" s="31">
        <f t="shared" si="71"/>
        <v>3.7386482145759365</v>
      </c>
      <c r="E753" s="32">
        <v>115.8</v>
      </c>
      <c r="F753" s="78">
        <f t="shared" si="78"/>
        <v>14.757223328835485</v>
      </c>
      <c r="G753" s="32">
        <v>206.7</v>
      </c>
      <c r="H753" s="79">
        <f t="shared" si="73"/>
        <v>0.51403970956756406</v>
      </c>
      <c r="I753" s="36">
        <v>7.2</v>
      </c>
      <c r="J753" s="78">
        <f t="shared" si="79"/>
        <v>81.59726549286998</v>
      </c>
      <c r="K753" s="34">
        <v>2291.6999999999998</v>
      </c>
      <c r="L753" s="31">
        <f t="shared" si="75"/>
        <v>3.1510541083127066</v>
      </c>
      <c r="M753" s="34">
        <v>97.6</v>
      </c>
      <c r="N753" s="77">
        <f t="shared" si="76"/>
        <v>26.023260296857931</v>
      </c>
      <c r="O753" s="34">
        <v>364.5</v>
      </c>
      <c r="P753" s="43"/>
      <c r="Q753" s="69">
        <v>0.6</v>
      </c>
      <c r="R753" s="43"/>
      <c r="S753" s="91"/>
      <c r="T753" s="80">
        <v>34.44</v>
      </c>
      <c r="U753" s="81">
        <v>32.270000000000003</v>
      </c>
      <c r="V753" s="69">
        <v>7.9669999999999996</v>
      </c>
      <c r="W753" s="69">
        <v>0.05</v>
      </c>
      <c r="X753" s="91"/>
      <c r="Y753" s="91"/>
    </row>
    <row r="754" spans="1:25" x14ac:dyDescent="0.25">
      <c r="A754" s="28" t="s">
        <v>35</v>
      </c>
      <c r="B754" s="68">
        <v>39933</v>
      </c>
      <c r="C754" s="97">
        <v>1046</v>
      </c>
      <c r="D754" s="77">
        <f t="shared" si="71"/>
        <v>2.8830853675443104</v>
      </c>
      <c r="E754" s="34">
        <v>89.3</v>
      </c>
      <c r="F754" s="78">
        <f t="shared" si="78"/>
        <v>38.060356829231722</v>
      </c>
      <c r="G754" s="34">
        <v>533.1</v>
      </c>
      <c r="H754" s="79">
        <f t="shared" si="73"/>
        <v>0.42836642463963676</v>
      </c>
      <c r="I754" s="36">
        <v>6</v>
      </c>
      <c r="J754" s="78">
        <f t="shared" si="79"/>
        <v>87.344003133289419</v>
      </c>
      <c r="K754" s="34">
        <v>2453.1</v>
      </c>
      <c r="L754" s="31">
        <f t="shared" si="75"/>
        <v>2.4278613621425773</v>
      </c>
      <c r="M754" s="34">
        <v>75.2</v>
      </c>
      <c r="N754" s="78">
        <f t="shared" si="76"/>
        <v>46.29213162272341</v>
      </c>
      <c r="O754" s="34">
        <v>648.4</v>
      </c>
      <c r="P754" s="43"/>
      <c r="Q754" s="69">
        <v>0.53300000000000003</v>
      </c>
      <c r="R754" s="43"/>
      <c r="S754" s="100"/>
      <c r="T754" s="80">
        <v>34.555</v>
      </c>
      <c r="U754" s="81">
        <v>12.33</v>
      </c>
      <c r="V754" s="69">
        <v>7.625</v>
      </c>
      <c r="W754" s="69">
        <v>1.67</v>
      </c>
      <c r="X754" s="101"/>
      <c r="Y754" s="101"/>
    </row>
    <row r="755" spans="1:25" x14ac:dyDescent="0.25">
      <c r="A755" s="28" t="s">
        <v>35</v>
      </c>
      <c r="B755" s="68">
        <v>39948</v>
      </c>
      <c r="C755" s="102"/>
      <c r="D755" s="31"/>
      <c r="E755" s="32"/>
      <c r="F755" s="78"/>
      <c r="G755" s="32"/>
      <c r="H755" s="79"/>
      <c r="I755" s="36"/>
      <c r="J755" s="78"/>
      <c r="K755" s="34"/>
      <c r="L755" s="31"/>
      <c r="M755" s="34"/>
      <c r="N755" s="77"/>
      <c r="O755" s="34"/>
      <c r="P755" s="43"/>
      <c r="Q755" s="69"/>
      <c r="R755" s="43"/>
      <c r="S755" s="91"/>
      <c r="T755" s="80"/>
      <c r="U755" s="81"/>
      <c r="V755" s="69"/>
      <c r="W755" s="69"/>
      <c r="X755" s="91"/>
      <c r="Y755" s="91"/>
    </row>
    <row r="756" spans="1:25" x14ac:dyDescent="0.25">
      <c r="A756" s="28" t="s">
        <v>35</v>
      </c>
      <c r="B756" s="68">
        <v>39948</v>
      </c>
      <c r="C756" s="97">
        <v>1415</v>
      </c>
      <c r="D756" s="77">
        <f t="shared" ref="D756:D819" si="80">E756/30.973762</f>
        <v>3.1187687178586829</v>
      </c>
      <c r="E756" s="34">
        <v>96.6</v>
      </c>
      <c r="F756" s="78">
        <f t="shared" ref="F756:F819" si="81">G756/14.0067</f>
        <v>40.023702942163396</v>
      </c>
      <c r="G756" s="34">
        <v>560.6</v>
      </c>
      <c r="H756" s="79">
        <f t="shared" ref="H756:H819" si="82">I756/14.0067</f>
        <v>0.19276489108783654</v>
      </c>
      <c r="I756" s="36">
        <v>2.7</v>
      </c>
      <c r="J756" s="78">
        <f t="shared" ref="J756:J819" si="83">K756/28.0855</f>
        <v>84.609496003275723</v>
      </c>
      <c r="K756" s="34">
        <v>2376.3000000000002</v>
      </c>
      <c r="L756" s="31">
        <f t="shared" ref="L756:L819" si="84">M756/30.973762</f>
        <v>3.4480797004897239</v>
      </c>
      <c r="M756" s="34">
        <v>106.8</v>
      </c>
      <c r="N756" s="78">
        <f t="shared" ref="N756:N819" si="85">O756/14.0067</f>
        <v>45.720976389870557</v>
      </c>
      <c r="O756" s="34">
        <v>640.4</v>
      </c>
      <c r="P756" s="43"/>
      <c r="Q756" s="69">
        <v>0.36499999999999999</v>
      </c>
      <c r="R756" s="43"/>
      <c r="S756" s="100"/>
      <c r="T756" s="69">
        <v>34.58</v>
      </c>
      <c r="U756" s="81">
        <v>13.63</v>
      </c>
      <c r="V756" s="69">
        <v>7.72</v>
      </c>
      <c r="W756" s="69">
        <v>1.47</v>
      </c>
      <c r="X756" s="101"/>
      <c r="Y756" s="101"/>
    </row>
    <row r="757" spans="1:25" x14ac:dyDescent="0.25">
      <c r="A757" s="28" t="s">
        <v>35</v>
      </c>
      <c r="B757" s="68">
        <v>39974</v>
      </c>
      <c r="C757" s="30">
        <v>1046</v>
      </c>
      <c r="D757" s="31">
        <f t="shared" si="80"/>
        <v>2.9670273827247722</v>
      </c>
      <c r="E757" s="32">
        <v>91.9</v>
      </c>
      <c r="F757" s="78">
        <f t="shared" si="81"/>
        <v>39.074157367545524</v>
      </c>
      <c r="G757" s="32">
        <v>547.29999999999995</v>
      </c>
      <c r="H757" s="79">
        <f t="shared" si="82"/>
        <v>0.15706768903453347</v>
      </c>
      <c r="I757" s="36">
        <v>2.2000000000000002</v>
      </c>
      <c r="J757" s="78">
        <f t="shared" si="83"/>
        <v>73.404425771305469</v>
      </c>
      <c r="K757" s="34">
        <v>2061.6</v>
      </c>
      <c r="L757" s="31">
        <f t="shared" si="84"/>
        <v>2.7830006571368373</v>
      </c>
      <c r="M757" s="34">
        <v>86.2</v>
      </c>
      <c r="N757" s="77">
        <f t="shared" si="85"/>
        <v>39.495384351774511</v>
      </c>
      <c r="O757" s="34">
        <v>553.20000000000005</v>
      </c>
      <c r="P757" s="43"/>
      <c r="Q757" s="69">
        <v>0.24099999999999999</v>
      </c>
      <c r="R757" s="43"/>
      <c r="S757" s="91"/>
      <c r="T757" s="80">
        <v>34.390999999999998</v>
      </c>
      <c r="U757" s="81">
        <v>9.06</v>
      </c>
      <c r="V757" s="69">
        <v>7.68</v>
      </c>
      <c r="W757" s="69">
        <v>1.36</v>
      </c>
      <c r="X757" s="91"/>
      <c r="Y757" s="91"/>
    </row>
    <row r="758" spans="1:25" ht="15.75" thickBot="1" x14ac:dyDescent="0.3">
      <c r="A758" s="45" t="s">
        <v>35</v>
      </c>
      <c r="B758" s="83">
        <v>39974</v>
      </c>
      <c r="C758" s="103">
        <v>1234</v>
      </c>
      <c r="D758" s="70">
        <f t="shared" si="80"/>
        <v>3.1026260226316711</v>
      </c>
      <c r="E758" s="51">
        <v>96.1</v>
      </c>
      <c r="F758" s="71">
        <f t="shared" si="81"/>
        <v>40.116515667501979</v>
      </c>
      <c r="G758" s="51">
        <v>561.9</v>
      </c>
      <c r="H758" s="72">
        <f t="shared" si="82"/>
        <v>0.15706768903453347</v>
      </c>
      <c r="I758" s="53">
        <v>2.2000000000000002</v>
      </c>
      <c r="J758" s="71">
        <f t="shared" si="83"/>
        <v>87.080521977532882</v>
      </c>
      <c r="K758" s="51">
        <v>2445.6999999999998</v>
      </c>
      <c r="L758" s="48">
        <f t="shared" si="84"/>
        <v>3.0703406321776474</v>
      </c>
      <c r="M758" s="51">
        <v>95.1</v>
      </c>
      <c r="N758" s="71">
        <f t="shared" si="85"/>
        <v>42.393997158502714</v>
      </c>
      <c r="O758" s="51">
        <v>593.79999999999995</v>
      </c>
      <c r="P758" s="86"/>
      <c r="Q758" s="73">
        <v>0.254</v>
      </c>
      <c r="R758" s="86"/>
      <c r="S758" s="104"/>
      <c r="T758" s="75">
        <v>34.494999999999997</v>
      </c>
      <c r="U758" s="76">
        <v>10.09</v>
      </c>
      <c r="V758" s="73">
        <v>7.25</v>
      </c>
      <c r="W758" s="73">
        <v>1.35</v>
      </c>
      <c r="X758" s="105"/>
      <c r="Y758" s="105"/>
    </row>
    <row r="759" spans="1:25" x14ac:dyDescent="0.25">
      <c r="A759" s="28" t="s">
        <v>35</v>
      </c>
      <c r="B759" s="68">
        <v>40004</v>
      </c>
      <c r="C759" s="106">
        <v>1058</v>
      </c>
      <c r="D759" s="31">
        <f t="shared" si="80"/>
        <v>2.576374158231086</v>
      </c>
      <c r="E759" s="34">
        <v>79.8</v>
      </c>
      <c r="F759" s="78">
        <f t="shared" si="81"/>
        <v>31.342143402800087</v>
      </c>
      <c r="G759" s="34">
        <v>439</v>
      </c>
      <c r="H759" s="79">
        <f t="shared" si="82"/>
        <v>0.1142310465705698</v>
      </c>
      <c r="I759" s="36">
        <v>1.6</v>
      </c>
      <c r="J759" s="78">
        <f t="shared" si="83"/>
        <v>72.58549785476491</v>
      </c>
      <c r="K759" s="34">
        <v>2038.6</v>
      </c>
      <c r="L759" s="31">
        <f t="shared" si="84"/>
        <v>2.4407755183241866</v>
      </c>
      <c r="M759" s="34">
        <v>75.599999999999994</v>
      </c>
      <c r="N759" s="78">
        <f t="shared" si="85"/>
        <v>34.412102779384149</v>
      </c>
      <c r="O759" s="107">
        <v>482</v>
      </c>
      <c r="P759" s="43"/>
      <c r="Q759" s="69">
        <v>0.246</v>
      </c>
      <c r="R759" s="43"/>
      <c r="S759" s="100"/>
      <c r="T759" s="69">
        <v>34.659999999999997</v>
      </c>
      <c r="U759" s="81">
        <v>13.18</v>
      </c>
      <c r="V759" s="69">
        <v>7.64</v>
      </c>
      <c r="W759" s="69">
        <v>1.57</v>
      </c>
      <c r="X759" s="101"/>
      <c r="Y759" s="101"/>
    </row>
    <row r="760" spans="1:25" x14ac:dyDescent="0.25">
      <c r="A760" s="28" t="s">
        <v>35</v>
      </c>
      <c r="B760" s="68">
        <v>40004</v>
      </c>
      <c r="C760" s="94">
        <v>1039</v>
      </c>
      <c r="D760" s="31">
        <f t="shared" si="80"/>
        <v>2.5828312363218906</v>
      </c>
      <c r="E760" s="32">
        <v>80</v>
      </c>
      <c r="F760" s="78">
        <f t="shared" si="81"/>
        <v>30.64961768296601</v>
      </c>
      <c r="G760" s="32">
        <v>429.3</v>
      </c>
      <c r="H760" s="79">
        <f t="shared" si="82"/>
        <v>0.44264530546095798</v>
      </c>
      <c r="I760" s="36">
        <v>6.2</v>
      </c>
      <c r="J760" s="78">
        <f t="shared" si="83"/>
        <v>58.606754375033383</v>
      </c>
      <c r="K760" s="34">
        <v>1646</v>
      </c>
      <c r="L760" s="31">
        <f t="shared" si="84"/>
        <v>2.2470631756000445</v>
      </c>
      <c r="M760" s="34">
        <v>69.599999999999994</v>
      </c>
      <c r="N760" s="77">
        <f t="shared" si="85"/>
        <v>32.641521557540315</v>
      </c>
      <c r="O760" s="107">
        <v>457.2</v>
      </c>
      <c r="P760" s="43"/>
      <c r="Q760" s="69">
        <v>0.53800000000000003</v>
      </c>
      <c r="R760" s="43"/>
      <c r="S760" s="91"/>
      <c r="T760" s="69">
        <v>34.54</v>
      </c>
      <c r="U760" s="81">
        <v>8.5299999999999994</v>
      </c>
      <c r="V760" s="69">
        <v>7.66</v>
      </c>
      <c r="W760" s="69">
        <v>1.83</v>
      </c>
      <c r="X760" s="91"/>
      <c r="Y760" s="91"/>
    </row>
    <row r="761" spans="1:25" x14ac:dyDescent="0.25">
      <c r="A761" s="28" t="s">
        <v>35</v>
      </c>
      <c r="B761" s="68">
        <v>40052</v>
      </c>
      <c r="C761" s="106">
        <v>1131</v>
      </c>
      <c r="D761" s="77">
        <f t="shared" si="80"/>
        <v>2.744258188592009</v>
      </c>
      <c r="E761" s="34">
        <v>85</v>
      </c>
      <c r="F761" s="78">
        <f t="shared" si="81"/>
        <v>32.156039609615398</v>
      </c>
      <c r="G761" s="34">
        <v>450.4</v>
      </c>
      <c r="H761" s="79">
        <f t="shared" si="82"/>
        <v>0.52117914997822468</v>
      </c>
      <c r="I761" s="36">
        <v>7.3</v>
      </c>
      <c r="J761" s="78">
        <f t="shared" si="83"/>
        <v>91.531217176122908</v>
      </c>
      <c r="K761" s="34">
        <v>2570.6999999999998</v>
      </c>
      <c r="L761" s="31">
        <f t="shared" si="84"/>
        <v>2.6215737048667194</v>
      </c>
      <c r="M761" s="34">
        <v>81.2</v>
      </c>
      <c r="N761" s="78">
        <f t="shared" si="85"/>
        <v>37.660548166234733</v>
      </c>
      <c r="O761" s="107">
        <v>527.5</v>
      </c>
      <c r="P761" s="43"/>
      <c r="Q761" s="69">
        <v>0.40100000000000002</v>
      </c>
      <c r="R761" s="69">
        <v>0.02</v>
      </c>
      <c r="S761" s="100"/>
      <c r="T761" s="69">
        <v>34.54</v>
      </c>
      <c r="U761" s="81">
        <v>10.34</v>
      </c>
      <c r="V761" s="69">
        <v>7.5570000000000004</v>
      </c>
      <c r="W761" s="69">
        <v>1.43</v>
      </c>
      <c r="X761" s="101"/>
      <c r="Y761" s="101"/>
    </row>
    <row r="762" spans="1:25" x14ac:dyDescent="0.25">
      <c r="A762" s="28" t="s">
        <v>35</v>
      </c>
      <c r="B762" s="68">
        <v>40052</v>
      </c>
      <c r="C762" s="94">
        <v>1003</v>
      </c>
      <c r="D762" s="31">
        <f t="shared" si="80"/>
        <v>2.6086595486851096</v>
      </c>
      <c r="E762" s="32">
        <v>80.8</v>
      </c>
      <c r="F762" s="78">
        <f t="shared" si="81"/>
        <v>33.077027422590618</v>
      </c>
      <c r="G762" s="32">
        <v>463.3</v>
      </c>
      <c r="H762" s="79">
        <f t="shared" si="82"/>
        <v>0.33555369930104878</v>
      </c>
      <c r="I762" s="36">
        <v>4.7</v>
      </c>
      <c r="J762" s="78">
        <f t="shared" si="83"/>
        <v>73.625180253155548</v>
      </c>
      <c r="K762" s="34">
        <v>2067.8000000000002</v>
      </c>
      <c r="L762" s="31">
        <f t="shared" si="84"/>
        <v>2.3762047374161392</v>
      </c>
      <c r="M762" s="34">
        <v>73.599999999999994</v>
      </c>
      <c r="N762" s="77">
        <f t="shared" si="85"/>
        <v>36.903767482704701</v>
      </c>
      <c r="O762" s="107">
        <v>516.9</v>
      </c>
      <c r="P762" s="43"/>
      <c r="Q762" s="69">
        <v>0.41899999999999998</v>
      </c>
      <c r="R762" s="69">
        <v>0.02</v>
      </c>
      <c r="S762" s="91"/>
      <c r="T762" s="69">
        <v>34.479999999999997</v>
      </c>
      <c r="U762" s="81">
        <v>9</v>
      </c>
      <c r="V762" s="69">
        <v>8.01</v>
      </c>
      <c r="W762" s="69">
        <v>4.0999999999999996</v>
      </c>
      <c r="X762" s="91"/>
      <c r="Y762" s="91"/>
    </row>
    <row r="763" spans="1:25" x14ac:dyDescent="0.25">
      <c r="A763" s="28" t="s">
        <v>35</v>
      </c>
      <c r="B763" s="68">
        <v>40073</v>
      </c>
      <c r="C763" s="106">
        <v>1159</v>
      </c>
      <c r="D763" s="77">
        <f t="shared" si="80"/>
        <v>2.6700017905477544</v>
      </c>
      <c r="E763" s="34">
        <v>82.7</v>
      </c>
      <c r="F763" s="78">
        <f t="shared" si="81"/>
        <v>39.75954364696895</v>
      </c>
      <c r="G763" s="34">
        <v>556.9</v>
      </c>
      <c r="H763" s="79">
        <f t="shared" si="82"/>
        <v>0.1213704869812304</v>
      </c>
      <c r="I763" s="36">
        <v>1.7</v>
      </c>
      <c r="J763" s="78">
        <f t="shared" si="83"/>
        <v>52.503961118726743</v>
      </c>
      <c r="K763" s="34">
        <v>1474.6</v>
      </c>
      <c r="L763" s="31">
        <f t="shared" si="84"/>
        <v>2.912142218952932</v>
      </c>
      <c r="M763" s="34">
        <v>90.2</v>
      </c>
      <c r="N763" s="78">
        <f t="shared" si="85"/>
        <v>41.615798153740705</v>
      </c>
      <c r="O763" s="107">
        <v>582.9</v>
      </c>
      <c r="P763" s="43"/>
      <c r="Q763" s="69">
        <v>3.99</v>
      </c>
      <c r="R763" s="69">
        <v>0.17</v>
      </c>
      <c r="S763" s="100"/>
      <c r="T763" s="69">
        <v>34.590000000000003</v>
      </c>
      <c r="U763" s="81">
        <v>8.82</v>
      </c>
      <c r="V763" s="69">
        <v>8.15</v>
      </c>
      <c r="W763" s="69">
        <v>1.5</v>
      </c>
      <c r="X763" s="101"/>
      <c r="Y763" s="101"/>
    </row>
    <row r="764" spans="1:25" x14ac:dyDescent="0.25">
      <c r="A764" s="28" t="s">
        <v>35</v>
      </c>
      <c r="B764" s="68">
        <v>40073</v>
      </c>
      <c r="C764" s="94">
        <v>1138</v>
      </c>
      <c r="D764" s="31">
        <f t="shared" si="80"/>
        <v>2.221234863236826</v>
      </c>
      <c r="E764" s="32">
        <v>68.8</v>
      </c>
      <c r="F764" s="78">
        <f t="shared" si="81"/>
        <v>30.021346926827874</v>
      </c>
      <c r="G764" s="32">
        <v>420.5</v>
      </c>
      <c r="H764" s="79">
        <f t="shared" si="82"/>
        <v>0.5354580307995459</v>
      </c>
      <c r="I764" s="36">
        <v>7.5</v>
      </c>
      <c r="J764" s="78">
        <f t="shared" si="83"/>
        <v>41.654946502643718</v>
      </c>
      <c r="K764" s="34">
        <v>1169.9000000000001</v>
      </c>
      <c r="L764" s="31">
        <f t="shared" si="84"/>
        <v>2.6377164000937308</v>
      </c>
      <c r="M764" s="34">
        <v>81.7</v>
      </c>
      <c r="N764" s="77">
        <f t="shared" si="85"/>
        <v>34.190780126653671</v>
      </c>
      <c r="O764" s="34">
        <v>478.9</v>
      </c>
      <c r="P764" s="43"/>
      <c r="Q764" s="69">
        <v>1.413</v>
      </c>
      <c r="R764" s="69">
        <v>0.36</v>
      </c>
      <c r="S764" s="91"/>
      <c r="T764" s="69">
        <v>34.57</v>
      </c>
      <c r="U764" s="81">
        <v>6.47</v>
      </c>
      <c r="V764" s="69">
        <v>8.15</v>
      </c>
      <c r="W764" s="69">
        <v>3.31</v>
      </c>
      <c r="X764" s="91"/>
      <c r="Y764" s="91"/>
    </row>
    <row r="765" spans="1:25" x14ac:dyDescent="0.25">
      <c r="A765" s="28" t="s">
        <v>35</v>
      </c>
      <c r="B765" s="68">
        <v>40112</v>
      </c>
      <c r="C765" s="106">
        <v>1105</v>
      </c>
      <c r="D765" s="77">
        <f t="shared" si="80"/>
        <v>3.1768824206759256</v>
      </c>
      <c r="E765" s="34">
        <v>98.4</v>
      </c>
      <c r="F765" s="78">
        <f t="shared" si="81"/>
        <v>44.514410960468915</v>
      </c>
      <c r="G765" s="34">
        <v>623.5</v>
      </c>
      <c r="H765" s="79">
        <f t="shared" si="82"/>
        <v>0.1713465698558547</v>
      </c>
      <c r="I765" s="36">
        <v>2.4</v>
      </c>
      <c r="J765" s="78">
        <f t="shared" si="83"/>
        <v>87.90301045023233</v>
      </c>
      <c r="K765" s="34">
        <v>2468.8000000000002</v>
      </c>
      <c r="L765" s="31">
        <f t="shared" si="84"/>
        <v>3.1510541083127066</v>
      </c>
      <c r="M765" s="34">
        <v>97.6</v>
      </c>
      <c r="N765" s="78">
        <f t="shared" si="85"/>
        <v>45.499653737140079</v>
      </c>
      <c r="O765" s="34">
        <v>637.29999999999995</v>
      </c>
      <c r="P765" s="43"/>
      <c r="Q765" s="69">
        <v>0.78500000000000003</v>
      </c>
      <c r="R765" s="43"/>
      <c r="S765" s="100"/>
      <c r="T765" s="69">
        <v>34.53</v>
      </c>
      <c r="U765" s="81">
        <v>9.33</v>
      </c>
      <c r="V765" s="69">
        <v>7.57</v>
      </c>
      <c r="W765" s="69">
        <v>1.1200000000000001</v>
      </c>
      <c r="X765" s="101"/>
      <c r="Y765" s="101"/>
    </row>
    <row r="766" spans="1:25" x14ac:dyDescent="0.25">
      <c r="A766" s="28" t="s">
        <v>35</v>
      </c>
      <c r="B766" s="68">
        <v>40112</v>
      </c>
      <c r="C766" s="94">
        <v>1053</v>
      </c>
      <c r="D766" s="31">
        <f t="shared" si="80"/>
        <v>2.9928556950879908</v>
      </c>
      <c r="E766" s="32">
        <v>92.7</v>
      </c>
      <c r="F766" s="78">
        <f t="shared" si="81"/>
        <v>43.357821613941894</v>
      </c>
      <c r="G766" s="32">
        <v>607.29999999999995</v>
      </c>
      <c r="H766" s="79">
        <f t="shared" si="82"/>
        <v>0.25701985478378203</v>
      </c>
      <c r="I766" s="36">
        <v>3.6</v>
      </c>
      <c r="J766" s="78">
        <f t="shared" si="83"/>
        <v>86.058642359936627</v>
      </c>
      <c r="K766" s="34">
        <v>2417</v>
      </c>
      <c r="L766" s="31">
        <f t="shared" si="84"/>
        <v>2.9250563751345409</v>
      </c>
      <c r="M766" s="34">
        <v>90.6</v>
      </c>
      <c r="N766" s="77">
        <f t="shared" si="85"/>
        <v>44.514410960468915</v>
      </c>
      <c r="O766" s="34">
        <v>623.5</v>
      </c>
      <c r="P766" s="43"/>
      <c r="Q766" s="69">
        <v>0.46400000000000002</v>
      </c>
      <c r="R766" s="43"/>
      <c r="S766" s="91"/>
      <c r="T766" s="69">
        <v>34.5</v>
      </c>
      <c r="U766" s="81">
        <v>5.8</v>
      </c>
      <c r="V766" s="69">
        <v>7.6</v>
      </c>
      <c r="W766" s="69">
        <v>1.69</v>
      </c>
      <c r="X766" s="91"/>
      <c r="Y766" s="91"/>
    </row>
    <row r="767" spans="1:25" x14ac:dyDescent="0.25">
      <c r="A767" s="28" t="s">
        <v>35</v>
      </c>
      <c r="B767" s="68">
        <v>40136</v>
      </c>
      <c r="C767" s="106">
        <v>1450</v>
      </c>
      <c r="D767" s="77">
        <f t="shared" si="80"/>
        <v>3.002541312224198</v>
      </c>
      <c r="E767" s="34">
        <v>93</v>
      </c>
      <c r="F767" s="78">
        <f t="shared" si="81"/>
        <v>39.638173159987723</v>
      </c>
      <c r="G767" s="34">
        <v>555.20000000000005</v>
      </c>
      <c r="H767" s="79">
        <f t="shared" si="82"/>
        <v>0.35697202053303062</v>
      </c>
      <c r="I767" s="36">
        <v>5</v>
      </c>
      <c r="J767" s="78">
        <f t="shared" si="83"/>
        <v>87.055598084420794</v>
      </c>
      <c r="K767" s="34">
        <v>2445</v>
      </c>
      <c r="L767" s="31">
        <f t="shared" si="84"/>
        <v>3.0477408588598314</v>
      </c>
      <c r="M767" s="34">
        <v>94.4</v>
      </c>
      <c r="N767" s="78">
        <f t="shared" si="85"/>
        <v>45.214076120713656</v>
      </c>
      <c r="O767" s="34">
        <v>633.29999999999995</v>
      </c>
      <c r="P767" s="43"/>
      <c r="Q767" s="69">
        <v>0.35</v>
      </c>
      <c r="R767" s="43"/>
      <c r="S767" s="100"/>
      <c r="T767" s="69">
        <v>34.61</v>
      </c>
      <c r="U767" s="81">
        <v>9.06</v>
      </c>
      <c r="V767" s="69">
        <v>7.49</v>
      </c>
      <c r="W767" s="69">
        <v>1.07</v>
      </c>
      <c r="X767" s="101"/>
      <c r="Y767" s="101"/>
    </row>
    <row r="768" spans="1:25" x14ac:dyDescent="0.25">
      <c r="A768" s="28" t="s">
        <v>35</v>
      </c>
      <c r="B768" s="68">
        <v>40136</v>
      </c>
      <c r="C768" s="94">
        <v>1419</v>
      </c>
      <c r="D768" s="31">
        <f t="shared" si="80"/>
        <v>3.1026260226316711</v>
      </c>
      <c r="E768" s="32">
        <v>96.1</v>
      </c>
      <c r="F768" s="78">
        <f t="shared" si="81"/>
        <v>39.595336517523755</v>
      </c>
      <c r="G768" s="32">
        <v>554.6</v>
      </c>
      <c r="H768" s="79">
        <f t="shared" si="82"/>
        <v>0.27129873560510326</v>
      </c>
      <c r="I768" s="36">
        <v>3.8</v>
      </c>
      <c r="J768" s="78">
        <f t="shared" si="83"/>
        <v>86.379092414235103</v>
      </c>
      <c r="K768" s="34">
        <v>2426</v>
      </c>
      <c r="L768" s="31">
        <f t="shared" si="84"/>
        <v>3.0671120931322453</v>
      </c>
      <c r="M768" s="34">
        <v>95</v>
      </c>
      <c r="N768" s="77">
        <f t="shared" si="85"/>
        <v>42.529646526305271</v>
      </c>
      <c r="O768" s="34">
        <v>595.70000000000005</v>
      </c>
      <c r="P768" s="43"/>
      <c r="Q768" s="69">
        <v>0.23300000000000001</v>
      </c>
      <c r="R768" s="43"/>
      <c r="S768" s="91"/>
      <c r="T768" s="69">
        <v>34.590000000000003</v>
      </c>
      <c r="U768" s="81">
        <v>6.04</v>
      </c>
      <c r="V768" s="69">
        <v>7.48</v>
      </c>
      <c r="W768" s="69">
        <v>1.48</v>
      </c>
      <c r="X768" s="91"/>
      <c r="Y768" s="91"/>
    </row>
    <row r="769" spans="1:25" x14ac:dyDescent="0.25">
      <c r="A769" s="28" t="s">
        <v>35</v>
      </c>
      <c r="B769" s="68">
        <v>40150</v>
      </c>
      <c r="C769" s="94">
        <v>928</v>
      </c>
      <c r="D769" s="31">
        <f t="shared" si="80"/>
        <v>3.0703406321776474</v>
      </c>
      <c r="E769" s="32">
        <v>95.1</v>
      </c>
      <c r="F769" s="78">
        <f t="shared" si="81"/>
        <v>40.059400144216696</v>
      </c>
      <c r="G769" s="32">
        <v>561.1</v>
      </c>
      <c r="H769" s="79">
        <f t="shared" si="82"/>
        <v>0.34269313971170939</v>
      </c>
      <c r="I769" s="36">
        <v>4.8</v>
      </c>
      <c r="J769" s="78">
        <f t="shared" si="83"/>
        <v>91.043420982357446</v>
      </c>
      <c r="K769" s="34">
        <v>2557</v>
      </c>
      <c r="L769" s="31">
        <f t="shared" si="84"/>
        <v>2.9734844608155764</v>
      </c>
      <c r="M769" s="34">
        <v>92.1</v>
      </c>
      <c r="N769" s="77">
        <f t="shared" si="85"/>
        <v>44.321646069381075</v>
      </c>
      <c r="O769" s="34">
        <v>620.79999999999995</v>
      </c>
      <c r="P769" s="43"/>
      <c r="Q769" s="69">
        <v>0.65</v>
      </c>
      <c r="R769" s="43"/>
      <c r="S769" s="91"/>
      <c r="T769" s="69">
        <v>34.47</v>
      </c>
      <c r="U769" s="81">
        <v>6.73</v>
      </c>
      <c r="V769" s="69">
        <v>7.67</v>
      </c>
      <c r="W769" s="69">
        <v>1.1599999999999999</v>
      </c>
      <c r="X769" s="91"/>
      <c r="Y769" s="91"/>
    </row>
    <row r="770" spans="1:25" x14ac:dyDescent="0.25">
      <c r="A770" s="28" t="s">
        <v>35</v>
      </c>
      <c r="B770" s="68">
        <v>40150</v>
      </c>
      <c r="C770" s="106">
        <v>911</v>
      </c>
      <c r="D770" s="77">
        <f t="shared" si="80"/>
        <v>3.0767977102684521</v>
      </c>
      <c r="E770" s="34">
        <v>95.3</v>
      </c>
      <c r="F770" s="78">
        <f t="shared" si="81"/>
        <v>39.98800574011009</v>
      </c>
      <c r="G770" s="34">
        <v>560.1</v>
      </c>
      <c r="H770" s="79">
        <f t="shared" si="82"/>
        <v>0.34269313971170939</v>
      </c>
      <c r="I770" s="36">
        <v>4.8</v>
      </c>
      <c r="J770" s="78">
        <f t="shared" si="83"/>
        <v>90.75857648964768</v>
      </c>
      <c r="K770" s="34">
        <v>2549</v>
      </c>
      <c r="L770" s="31">
        <f t="shared" si="84"/>
        <v>3.0122269293604051</v>
      </c>
      <c r="M770" s="34">
        <v>93.3</v>
      </c>
      <c r="N770" s="78">
        <f t="shared" si="85"/>
        <v>47.44158152883977</v>
      </c>
      <c r="O770" s="34">
        <v>664.5</v>
      </c>
      <c r="P770" s="43"/>
      <c r="Q770" s="69">
        <v>0.53</v>
      </c>
      <c r="R770" s="43"/>
      <c r="S770" s="100"/>
      <c r="T770" s="69">
        <v>34.51</v>
      </c>
      <c r="U770" s="81">
        <v>8.9499999999999993</v>
      </c>
      <c r="V770" s="69">
        <v>7.57</v>
      </c>
      <c r="W770" s="69">
        <v>1.1100000000000001</v>
      </c>
      <c r="X770" s="101"/>
      <c r="Y770" s="101"/>
    </row>
    <row r="771" spans="1:25" x14ac:dyDescent="0.25">
      <c r="A771" s="28" t="s">
        <v>35</v>
      </c>
      <c r="B771" s="68">
        <v>40192</v>
      </c>
      <c r="C771" s="94">
        <v>940</v>
      </c>
      <c r="D771" s="31">
        <f t="shared" si="80"/>
        <v>3.1284543349948901</v>
      </c>
      <c r="E771" s="32">
        <v>96.9</v>
      </c>
      <c r="F771" s="78">
        <f t="shared" si="81"/>
        <v>41.387336060599573</v>
      </c>
      <c r="G771" s="32">
        <v>579.70000000000005</v>
      </c>
      <c r="H771" s="79">
        <f t="shared" si="82"/>
        <v>0.68538627942341879</v>
      </c>
      <c r="I771" s="36">
        <v>9.6</v>
      </c>
      <c r="J771" s="78">
        <f t="shared" si="83"/>
        <v>85.239714443396053</v>
      </c>
      <c r="K771" s="34">
        <v>2394</v>
      </c>
      <c r="L771" s="31">
        <f t="shared" si="84"/>
        <v>3.0897118664500618</v>
      </c>
      <c r="M771" s="34">
        <v>95.7</v>
      </c>
      <c r="N771" s="77">
        <f t="shared" si="85"/>
        <v>44.628642007039488</v>
      </c>
      <c r="O771" s="34">
        <v>625.1</v>
      </c>
      <c r="P771" s="43"/>
      <c r="Q771" s="69">
        <v>0.32500000000000001</v>
      </c>
      <c r="R771" s="43"/>
      <c r="S771" s="91"/>
      <c r="T771" s="69">
        <v>34.54</v>
      </c>
      <c r="U771" s="81">
        <v>7.36</v>
      </c>
      <c r="V771" s="69">
        <v>7.63</v>
      </c>
      <c r="W771" s="69">
        <v>1.46</v>
      </c>
      <c r="X771" s="91"/>
      <c r="Y771" s="91"/>
    </row>
    <row r="772" spans="1:25" x14ac:dyDescent="0.25">
      <c r="A772" s="28" t="s">
        <v>35</v>
      </c>
      <c r="B772" s="68">
        <v>40192</v>
      </c>
      <c r="C772" s="106">
        <v>830</v>
      </c>
      <c r="D772" s="77">
        <f t="shared" si="80"/>
        <v>3.1478255692673045</v>
      </c>
      <c r="E772" s="34">
        <v>97.5</v>
      </c>
      <c r="F772" s="78">
        <f t="shared" si="81"/>
        <v>41.751447521543255</v>
      </c>
      <c r="G772" s="34">
        <v>584.79999999999995</v>
      </c>
      <c r="H772" s="79">
        <f t="shared" si="82"/>
        <v>0.72108348147672185</v>
      </c>
      <c r="I772" s="36">
        <v>10.1</v>
      </c>
      <c r="J772" s="78">
        <f t="shared" si="83"/>
        <v>87.625287069840311</v>
      </c>
      <c r="K772" s="34">
        <v>2461</v>
      </c>
      <c r="L772" s="31">
        <f t="shared" si="84"/>
        <v>3.1510541083127066</v>
      </c>
      <c r="M772" s="34">
        <v>97.6</v>
      </c>
      <c r="N772" s="78">
        <f t="shared" si="85"/>
        <v>44.921359063876572</v>
      </c>
      <c r="O772" s="34">
        <v>629.20000000000005</v>
      </c>
      <c r="P772" s="43"/>
      <c r="Q772" s="69">
        <v>0.32500000000000001</v>
      </c>
      <c r="R772" s="43"/>
      <c r="S772" s="100"/>
      <c r="T772" s="69">
        <v>34.44</v>
      </c>
      <c r="U772" s="81">
        <v>8.6199999999999992</v>
      </c>
      <c r="V772" s="69">
        <v>7.66</v>
      </c>
      <c r="W772" s="69">
        <v>1.5</v>
      </c>
      <c r="X772" s="101"/>
      <c r="Y772" s="101"/>
    </row>
    <row r="773" spans="1:25" x14ac:dyDescent="0.25">
      <c r="A773" s="28" t="s">
        <v>35</v>
      </c>
      <c r="B773" s="68">
        <v>40225</v>
      </c>
      <c r="C773" s="94">
        <v>1120</v>
      </c>
      <c r="D773" s="31">
        <f t="shared" si="80"/>
        <v>3.0541979369506356</v>
      </c>
      <c r="E773" s="32">
        <v>94.6</v>
      </c>
      <c r="F773" s="78">
        <f t="shared" si="81"/>
        <v>43.850443002277487</v>
      </c>
      <c r="G773" s="32">
        <v>614.20000000000005</v>
      </c>
      <c r="H773" s="79">
        <f t="shared" si="82"/>
        <v>0.37839034176501246</v>
      </c>
      <c r="I773" s="36">
        <v>5.3</v>
      </c>
      <c r="J773" s="78">
        <f t="shared" si="83"/>
        <v>89.619198518808645</v>
      </c>
      <c r="K773" s="34">
        <v>2517</v>
      </c>
      <c r="L773" s="31">
        <f t="shared" si="84"/>
        <v>3.2349961234931683</v>
      </c>
      <c r="M773" s="34">
        <v>100.2</v>
      </c>
      <c r="N773" s="77">
        <f t="shared" si="85"/>
        <v>45.542490379604047</v>
      </c>
      <c r="O773" s="34">
        <v>637.9</v>
      </c>
      <c r="P773" s="43"/>
      <c r="Q773" s="69">
        <v>0.88</v>
      </c>
      <c r="R773" s="43"/>
      <c r="S773" s="91"/>
      <c r="T773" s="69">
        <v>34.340000000000003</v>
      </c>
      <c r="U773" s="81">
        <v>6.84</v>
      </c>
      <c r="V773" s="69">
        <v>7.57</v>
      </c>
      <c r="W773" s="69">
        <v>1.0900000000000001</v>
      </c>
      <c r="X773" s="91"/>
      <c r="Y773" s="91"/>
    </row>
    <row r="774" spans="1:25" x14ac:dyDescent="0.25">
      <c r="A774" s="28" t="s">
        <v>35</v>
      </c>
      <c r="B774" s="68">
        <v>40225</v>
      </c>
      <c r="C774" s="106">
        <v>1055</v>
      </c>
      <c r="D774" s="77">
        <f t="shared" si="80"/>
        <v>3.0186840074512098</v>
      </c>
      <c r="E774" s="34">
        <v>93.5</v>
      </c>
      <c r="F774" s="78">
        <f t="shared" si="81"/>
        <v>43.300706090656611</v>
      </c>
      <c r="G774" s="34">
        <v>606.5</v>
      </c>
      <c r="H774" s="79">
        <f t="shared" si="82"/>
        <v>0.27843817601576387</v>
      </c>
      <c r="I774" s="36">
        <v>3.9</v>
      </c>
      <c r="J774" s="78">
        <f t="shared" si="83"/>
        <v>82.996564063306693</v>
      </c>
      <c r="K774" s="34">
        <v>2331</v>
      </c>
      <c r="L774" s="31">
        <f t="shared" si="84"/>
        <v>3.1090831007224757</v>
      </c>
      <c r="M774" s="34">
        <v>96.3</v>
      </c>
      <c r="N774" s="78">
        <f t="shared" si="85"/>
        <v>44.807128017306006</v>
      </c>
      <c r="O774" s="34">
        <v>627.6</v>
      </c>
      <c r="P774" s="43"/>
      <c r="Q774" s="69">
        <v>0.25</v>
      </c>
      <c r="R774" s="43"/>
      <c r="S774" s="100"/>
      <c r="T774" s="69">
        <v>34.32</v>
      </c>
      <c r="U774" s="81">
        <v>7.84</v>
      </c>
      <c r="V774" s="69">
        <v>7.6</v>
      </c>
      <c r="W774" s="69">
        <v>1.1100000000000001</v>
      </c>
      <c r="X774" s="101"/>
      <c r="Y774" s="101"/>
    </row>
    <row r="775" spans="1:25" x14ac:dyDescent="0.25">
      <c r="A775" s="28" t="s">
        <v>35</v>
      </c>
      <c r="B775" s="68">
        <v>40252</v>
      </c>
      <c r="C775" s="94">
        <v>917</v>
      </c>
      <c r="D775" s="31">
        <f t="shared" si="80"/>
        <v>3.07356917122305</v>
      </c>
      <c r="E775" s="32">
        <v>95.2</v>
      </c>
      <c r="F775" s="78">
        <f t="shared" si="81"/>
        <v>42.651017013286499</v>
      </c>
      <c r="G775" s="32">
        <v>597.4</v>
      </c>
      <c r="H775" s="79">
        <f t="shared" si="82"/>
        <v>9.9952165749248562E-2</v>
      </c>
      <c r="I775" s="36">
        <v>1.4</v>
      </c>
      <c r="J775" s="78">
        <f t="shared" si="83"/>
        <v>91.257054351889764</v>
      </c>
      <c r="K775" s="34">
        <v>2563</v>
      </c>
      <c r="L775" s="31">
        <f t="shared" si="84"/>
        <v>3.080026249313855</v>
      </c>
      <c r="M775" s="34">
        <v>95.4</v>
      </c>
      <c r="N775" s="77">
        <f t="shared" si="85"/>
        <v>44.90708018305525</v>
      </c>
      <c r="O775" s="34">
        <v>629</v>
      </c>
      <c r="P775" s="43"/>
      <c r="Q775" s="69">
        <v>1.05</v>
      </c>
      <c r="R775" s="108">
        <v>0.06</v>
      </c>
      <c r="S775" s="91"/>
      <c r="T775" s="69">
        <v>34.33</v>
      </c>
      <c r="U775" s="81">
        <v>7.3</v>
      </c>
      <c r="V775" s="69">
        <v>7.56</v>
      </c>
      <c r="W775" s="69">
        <v>1.05</v>
      </c>
      <c r="X775" s="91"/>
      <c r="Y775" s="91"/>
    </row>
    <row r="776" spans="1:25" x14ac:dyDescent="0.25">
      <c r="A776" s="28" t="s">
        <v>35</v>
      </c>
      <c r="B776" s="68">
        <v>40252</v>
      </c>
      <c r="C776" s="106">
        <v>840</v>
      </c>
      <c r="D776" s="77">
        <f t="shared" si="80"/>
        <v>3.0961689445408669</v>
      </c>
      <c r="E776" s="34">
        <v>95.9</v>
      </c>
      <c r="F776" s="78">
        <f t="shared" si="81"/>
        <v>42.601040930411877</v>
      </c>
      <c r="G776" s="34">
        <v>596.70000000000005</v>
      </c>
      <c r="H776" s="79">
        <f t="shared" si="82"/>
        <v>9.9952165749248562E-2</v>
      </c>
      <c r="I776" s="36">
        <v>1.4</v>
      </c>
      <c r="J776" s="78">
        <f t="shared" si="83"/>
        <v>90.153281942639438</v>
      </c>
      <c r="K776" s="34">
        <v>2532</v>
      </c>
      <c r="L776" s="31">
        <f t="shared" si="84"/>
        <v>3.1349114130856948</v>
      </c>
      <c r="M776" s="34">
        <v>97.1</v>
      </c>
      <c r="N776" s="78">
        <f t="shared" si="85"/>
        <v>44.621502566628827</v>
      </c>
      <c r="O776" s="107">
        <v>625</v>
      </c>
      <c r="P776" s="43"/>
      <c r="Q776" s="69">
        <v>0.47</v>
      </c>
      <c r="R776" s="43"/>
      <c r="S776" s="100"/>
      <c r="T776" s="69">
        <v>34.32</v>
      </c>
      <c r="U776" s="81">
        <v>8.4600000000000009</v>
      </c>
      <c r="V776" s="69">
        <v>7.41</v>
      </c>
      <c r="W776" s="69">
        <v>1.02</v>
      </c>
      <c r="X776" s="101"/>
      <c r="Y776" s="101"/>
    </row>
    <row r="777" spans="1:25" x14ac:dyDescent="0.25">
      <c r="A777" s="28" t="s">
        <v>35</v>
      </c>
      <c r="B777" s="68">
        <v>40269</v>
      </c>
      <c r="C777" s="94">
        <v>835</v>
      </c>
      <c r="D777" s="31">
        <f t="shared" si="80"/>
        <v>3.2834242091742039</v>
      </c>
      <c r="E777" s="32">
        <v>101.7</v>
      </c>
      <c r="F777" s="78">
        <f t="shared" si="81"/>
        <v>40.766204744872098</v>
      </c>
      <c r="G777" s="32">
        <v>571</v>
      </c>
      <c r="H777" s="79">
        <f t="shared" si="82"/>
        <v>0.28557761642642449</v>
      </c>
      <c r="I777" s="36">
        <v>4</v>
      </c>
      <c r="J777" s="78">
        <f t="shared" si="83"/>
        <v>87.233625892364387</v>
      </c>
      <c r="K777" s="34">
        <v>2450</v>
      </c>
      <c r="L777" s="31">
        <f t="shared" si="84"/>
        <v>3.0477408588598314</v>
      </c>
      <c r="M777" s="34">
        <v>94.4</v>
      </c>
      <c r="N777" s="77">
        <f t="shared" si="85"/>
        <v>43.864721883098802</v>
      </c>
      <c r="O777" s="107">
        <v>614.4</v>
      </c>
      <c r="P777" s="43"/>
      <c r="Q777" s="69">
        <v>0.23</v>
      </c>
      <c r="R777" s="108">
        <v>0.1</v>
      </c>
      <c r="S777" s="91"/>
      <c r="T777" s="69">
        <v>34.42</v>
      </c>
      <c r="U777" s="81">
        <v>7.05</v>
      </c>
      <c r="V777" s="69">
        <v>7.57</v>
      </c>
      <c r="W777" s="69">
        <v>1.05</v>
      </c>
      <c r="X777" s="91"/>
      <c r="Y777" s="91"/>
    </row>
    <row r="778" spans="1:25" x14ac:dyDescent="0.25">
      <c r="A778" s="28" t="s">
        <v>35</v>
      </c>
      <c r="B778" s="68">
        <v>40269</v>
      </c>
      <c r="C778" s="106">
        <v>823</v>
      </c>
      <c r="D778" s="77">
        <f t="shared" si="80"/>
        <v>3.267281513947192</v>
      </c>
      <c r="E778" s="34">
        <v>101.2</v>
      </c>
      <c r="F778" s="78">
        <f t="shared" si="81"/>
        <v>41.151734527047765</v>
      </c>
      <c r="G778" s="34">
        <v>576.4</v>
      </c>
      <c r="H778" s="79">
        <f t="shared" si="82"/>
        <v>0.33555369930104878</v>
      </c>
      <c r="I778" s="36">
        <v>4.7</v>
      </c>
      <c r="J778" s="78">
        <f t="shared" si="83"/>
        <v>89.797226326752238</v>
      </c>
      <c r="K778" s="34">
        <v>2522</v>
      </c>
      <c r="L778" s="31">
        <f t="shared" si="84"/>
        <v>3.2059392720845468</v>
      </c>
      <c r="M778" s="34">
        <v>99.3</v>
      </c>
      <c r="N778" s="78">
        <f t="shared" si="85"/>
        <v>46.449199311757944</v>
      </c>
      <c r="O778" s="107">
        <v>650.6</v>
      </c>
      <c r="P778" s="43"/>
      <c r="Q778" s="69">
        <v>1</v>
      </c>
      <c r="R778" s="108">
        <v>0.17</v>
      </c>
      <c r="S778" s="100"/>
      <c r="T778" s="69">
        <v>34.409999999999997</v>
      </c>
      <c r="U778" s="81">
        <v>7.79</v>
      </c>
      <c r="V778" s="69">
        <v>7.59</v>
      </c>
      <c r="W778" s="69">
        <v>1.24</v>
      </c>
      <c r="X778" s="101"/>
      <c r="Y778" s="101"/>
    </row>
    <row r="779" spans="1:25" x14ac:dyDescent="0.25">
      <c r="A779" s="28" t="s">
        <v>35</v>
      </c>
      <c r="B779" s="68">
        <v>40308</v>
      </c>
      <c r="C779" s="94">
        <v>840</v>
      </c>
      <c r="D779" s="31">
        <f t="shared" si="80"/>
        <v>2.8992280627713223</v>
      </c>
      <c r="E779" s="32">
        <v>89.8</v>
      </c>
      <c r="F779" s="78">
        <f t="shared" si="81"/>
        <v>41.68005311743665</v>
      </c>
      <c r="G779" s="32">
        <v>583.79999999999995</v>
      </c>
      <c r="H779" s="79">
        <f t="shared" si="82"/>
        <v>0.52117914997822468</v>
      </c>
      <c r="I779" s="36">
        <v>7.3</v>
      </c>
      <c r="J779" s="78">
        <f t="shared" si="83"/>
        <v>90.509337558526639</v>
      </c>
      <c r="K779" s="34">
        <v>2542</v>
      </c>
      <c r="L779" s="31">
        <f t="shared" si="84"/>
        <v>2.9637988436793696</v>
      </c>
      <c r="M779" s="34">
        <v>91.8</v>
      </c>
      <c r="N779" s="77">
        <f t="shared" si="85"/>
        <v>42.922315748891606</v>
      </c>
      <c r="O779" s="107">
        <v>601.20000000000005</v>
      </c>
      <c r="P779" s="43"/>
      <c r="Q779" s="69">
        <v>0.73</v>
      </c>
      <c r="R779" s="108">
        <v>0.14000000000000001</v>
      </c>
      <c r="S779" s="91"/>
      <c r="T779" s="69">
        <v>34.380000000000003</v>
      </c>
      <c r="U779" s="81">
        <v>6.78</v>
      </c>
      <c r="V779" s="69">
        <v>7.56</v>
      </c>
      <c r="W779" s="69">
        <v>1.1299999999999999</v>
      </c>
      <c r="X779" s="91"/>
      <c r="Y779" s="91"/>
    </row>
    <row r="780" spans="1:25" x14ac:dyDescent="0.25">
      <c r="A780" s="28" t="s">
        <v>35</v>
      </c>
      <c r="B780" s="68">
        <v>40308</v>
      </c>
      <c r="C780" s="106">
        <v>828</v>
      </c>
      <c r="D780" s="77">
        <f t="shared" si="80"/>
        <v>2.8927709846805176</v>
      </c>
      <c r="E780" s="34">
        <v>89.6</v>
      </c>
      <c r="F780" s="78">
        <f t="shared" si="81"/>
        <v>41.87281800852449</v>
      </c>
      <c r="G780" s="34">
        <v>586.5</v>
      </c>
      <c r="H780" s="79">
        <f t="shared" si="82"/>
        <v>0.85673284927927351</v>
      </c>
      <c r="I780" s="36">
        <v>12</v>
      </c>
      <c r="J780" s="78">
        <f t="shared" si="83"/>
        <v>94.034288155809932</v>
      </c>
      <c r="K780" s="34">
        <v>2641</v>
      </c>
      <c r="L780" s="31">
        <f t="shared" si="84"/>
        <v>2.9767129998609789</v>
      </c>
      <c r="M780" s="34">
        <v>92.2</v>
      </c>
      <c r="N780" s="78">
        <f t="shared" si="85"/>
        <v>44.321646069381075</v>
      </c>
      <c r="O780" s="107">
        <v>620.79999999999995</v>
      </c>
      <c r="P780" s="43"/>
      <c r="Q780" s="69">
        <v>1.19</v>
      </c>
      <c r="R780" s="108">
        <v>7.0000000000000007E-2</v>
      </c>
      <c r="S780" s="100"/>
      <c r="T780" s="69">
        <v>34.42</v>
      </c>
      <c r="U780" s="81">
        <v>7.81</v>
      </c>
      <c r="V780" s="69">
        <v>7.56</v>
      </c>
      <c r="W780" s="69">
        <v>1.19</v>
      </c>
      <c r="X780" s="101"/>
      <c r="Y780" s="101"/>
    </row>
    <row r="781" spans="1:25" x14ac:dyDescent="0.25">
      <c r="A781" s="28" t="s">
        <v>35</v>
      </c>
      <c r="B781" s="68">
        <v>40352</v>
      </c>
      <c r="C781" s="94">
        <v>914</v>
      </c>
      <c r="D781" s="31">
        <f t="shared" si="80"/>
        <v>3.002541312224198</v>
      </c>
      <c r="E781" s="32">
        <v>93</v>
      </c>
      <c r="F781" s="78">
        <f t="shared" si="81"/>
        <v>44.007510691312014</v>
      </c>
      <c r="G781" s="32">
        <v>616.4</v>
      </c>
      <c r="H781" s="79">
        <f t="shared" si="82"/>
        <v>0.22132265273047899</v>
      </c>
      <c r="I781" s="36">
        <v>3.1</v>
      </c>
      <c r="J781" s="78">
        <f t="shared" si="83"/>
        <v>94.675188264406898</v>
      </c>
      <c r="K781" s="34">
        <v>2659</v>
      </c>
      <c r="L781" s="31">
        <f t="shared" si="84"/>
        <v>2.9476561484523578</v>
      </c>
      <c r="M781" s="34">
        <v>91.3</v>
      </c>
      <c r="N781" s="77">
        <f t="shared" si="85"/>
        <v>45.556769260425369</v>
      </c>
      <c r="O781" s="107">
        <v>638.1</v>
      </c>
      <c r="P781" s="43"/>
      <c r="Q781" s="69">
        <v>0.5</v>
      </c>
      <c r="R781" s="108">
        <v>0.1</v>
      </c>
      <c r="S781" s="91"/>
      <c r="T781" s="69">
        <v>34.39</v>
      </c>
      <c r="U781" s="81">
        <v>6.01</v>
      </c>
      <c r="V781" s="69">
        <v>7.6</v>
      </c>
      <c r="W781" s="69">
        <v>1.28</v>
      </c>
      <c r="X781" s="91"/>
      <c r="Y781" s="91"/>
    </row>
    <row r="782" spans="1:25" ht="15.75" thickBot="1" x14ac:dyDescent="0.3">
      <c r="A782" s="45" t="s">
        <v>35</v>
      </c>
      <c r="B782" s="83">
        <v>40352</v>
      </c>
      <c r="C782" s="109">
        <v>853</v>
      </c>
      <c r="D782" s="70">
        <f t="shared" si="80"/>
        <v>2.9799415389063815</v>
      </c>
      <c r="E782" s="51">
        <v>92.3</v>
      </c>
      <c r="F782" s="71">
        <f t="shared" si="81"/>
        <v>44.028929012543998</v>
      </c>
      <c r="G782" s="51">
        <v>616.70000000000005</v>
      </c>
      <c r="H782" s="72">
        <f t="shared" si="82"/>
        <v>0.2284620931411396</v>
      </c>
      <c r="I782" s="53">
        <v>3.2</v>
      </c>
      <c r="J782" s="71">
        <f t="shared" si="83"/>
        <v>94.853216072350506</v>
      </c>
      <c r="K782" s="51">
        <v>2664</v>
      </c>
      <c r="L782" s="48">
        <f t="shared" si="84"/>
        <v>2.9928556950879908</v>
      </c>
      <c r="M782" s="51">
        <v>92.7</v>
      </c>
      <c r="N782" s="71">
        <f t="shared" si="85"/>
        <v>46.185040016563498</v>
      </c>
      <c r="O782" s="110">
        <v>646.9</v>
      </c>
      <c r="P782" s="86"/>
      <c r="Q782" s="73">
        <v>0.45</v>
      </c>
      <c r="R782" s="111">
        <v>0.15</v>
      </c>
      <c r="S782" s="104"/>
      <c r="T782" s="73">
        <v>34.43</v>
      </c>
      <c r="U782" s="76">
        <v>7.45</v>
      </c>
      <c r="V782" s="73">
        <v>7.69</v>
      </c>
      <c r="W782" s="73">
        <v>1.29</v>
      </c>
      <c r="X782" s="105"/>
      <c r="Y782" s="105"/>
    </row>
    <row r="783" spans="1:25" x14ac:dyDescent="0.25">
      <c r="A783" s="28" t="s">
        <v>35</v>
      </c>
      <c r="B783" s="68">
        <v>40360</v>
      </c>
      <c r="C783" s="106">
        <v>933</v>
      </c>
      <c r="D783" s="77">
        <f t="shared" si="80"/>
        <v>2.9218278360891388</v>
      </c>
      <c r="E783" s="34">
        <v>90.5</v>
      </c>
      <c r="F783" s="78">
        <f t="shared" si="81"/>
        <v>43.050825676283495</v>
      </c>
      <c r="G783" s="34">
        <v>603</v>
      </c>
      <c r="H783" s="79">
        <f t="shared" si="82"/>
        <v>0.31413537806906694</v>
      </c>
      <c r="I783" s="36">
        <v>4.4000000000000004</v>
      </c>
      <c r="J783" s="78">
        <f t="shared" si="83"/>
        <v>90.067828594826508</v>
      </c>
      <c r="K783" s="34">
        <v>2529.6</v>
      </c>
      <c r="L783" s="31">
        <f t="shared" si="84"/>
        <v>3.0186840074512098</v>
      </c>
      <c r="M783" s="34">
        <v>93.5</v>
      </c>
      <c r="N783" s="78">
        <f t="shared" si="85"/>
        <v>47.534394254178352</v>
      </c>
      <c r="O783" s="107">
        <v>665.8</v>
      </c>
      <c r="P783" s="112"/>
      <c r="Q783" s="69">
        <v>0.7</v>
      </c>
      <c r="R783" s="108">
        <v>0.06</v>
      </c>
      <c r="S783" s="43"/>
      <c r="T783" s="69">
        <v>34.299999999999997</v>
      </c>
      <c r="U783" s="81">
        <v>7.8</v>
      </c>
      <c r="V783" s="69">
        <v>7.56</v>
      </c>
      <c r="W783" s="69">
        <v>1.2</v>
      </c>
      <c r="X783" s="101"/>
      <c r="Y783" s="101"/>
    </row>
    <row r="784" spans="1:25" x14ac:dyDescent="0.25">
      <c r="A784" s="28" t="s">
        <v>35</v>
      </c>
      <c r="B784" s="68">
        <v>40360</v>
      </c>
      <c r="C784" s="106">
        <v>954</v>
      </c>
      <c r="D784" s="77">
        <f t="shared" si="80"/>
        <v>2.9573417655885645</v>
      </c>
      <c r="E784" s="34">
        <v>91.6</v>
      </c>
      <c r="F784" s="78">
        <f t="shared" si="81"/>
        <v>43.436355458459161</v>
      </c>
      <c r="G784" s="34">
        <v>608.4</v>
      </c>
      <c r="H784" s="79">
        <f t="shared" si="82"/>
        <v>0.23560153355180019</v>
      </c>
      <c r="I784" s="36">
        <v>3.3</v>
      </c>
      <c r="J784" s="78">
        <f t="shared" si="83"/>
        <v>95.373057271545818</v>
      </c>
      <c r="K784" s="34">
        <v>2678.6</v>
      </c>
      <c r="L784" s="31">
        <f t="shared" si="84"/>
        <v>2.9476561484523578</v>
      </c>
      <c r="M784" s="34">
        <v>91.3</v>
      </c>
      <c r="N784" s="77">
        <f t="shared" si="85"/>
        <v>45.556769260425369</v>
      </c>
      <c r="O784" s="107">
        <v>638.1</v>
      </c>
      <c r="P784" s="112"/>
      <c r="Q784" s="69">
        <v>0.55000000000000004</v>
      </c>
      <c r="R784" s="108">
        <v>0.06</v>
      </c>
      <c r="S784" s="43"/>
      <c r="T784" s="69">
        <v>34.29</v>
      </c>
      <c r="U784" s="81">
        <v>6</v>
      </c>
      <c r="V784" s="69">
        <v>7.55</v>
      </c>
      <c r="W784" s="69">
        <v>1.3</v>
      </c>
      <c r="X784" s="101"/>
      <c r="Y784" s="101"/>
    </row>
    <row r="785" spans="1:25" x14ac:dyDescent="0.25">
      <c r="A785" s="28" t="s">
        <v>35</v>
      </c>
      <c r="B785" s="68">
        <v>40395</v>
      </c>
      <c r="C785" s="106">
        <v>856</v>
      </c>
      <c r="D785" s="77">
        <f t="shared" si="80"/>
        <v>3.0122269293604051</v>
      </c>
      <c r="E785" s="34">
        <v>93.3</v>
      </c>
      <c r="F785" s="78">
        <f t="shared" si="81"/>
        <v>41.37305717977825</v>
      </c>
      <c r="G785" s="34">
        <v>579.5</v>
      </c>
      <c r="H785" s="79">
        <f t="shared" si="82"/>
        <v>0.20704377190915774</v>
      </c>
      <c r="I785" s="36">
        <v>2.9</v>
      </c>
      <c r="J785" s="78">
        <f t="shared" si="83"/>
        <v>85.453347812928385</v>
      </c>
      <c r="K785" s="34">
        <v>2400</v>
      </c>
      <c r="L785" s="31">
        <f t="shared" si="84"/>
        <v>3.028369624587417</v>
      </c>
      <c r="M785" s="34">
        <v>93.8</v>
      </c>
      <c r="N785" s="78">
        <f t="shared" si="85"/>
        <v>44.60008424539685</v>
      </c>
      <c r="O785" s="107">
        <v>624.70000000000005</v>
      </c>
      <c r="P785" s="112"/>
      <c r="Q785" s="69">
        <v>0.92500000000000004</v>
      </c>
      <c r="R785" s="108">
        <v>0.1</v>
      </c>
      <c r="S785" s="43"/>
      <c r="T785" s="69">
        <v>34.36</v>
      </c>
      <c r="U785" s="81">
        <v>7.78</v>
      </c>
      <c r="V785" s="69">
        <v>7.62</v>
      </c>
      <c r="W785" s="69">
        <v>1.23</v>
      </c>
      <c r="X785" s="101"/>
      <c r="Y785" s="101"/>
    </row>
    <row r="786" spans="1:25" x14ac:dyDescent="0.25">
      <c r="A786" s="28" t="s">
        <v>35</v>
      </c>
      <c r="B786" s="68">
        <v>40395</v>
      </c>
      <c r="C786" s="106">
        <v>933</v>
      </c>
      <c r="D786" s="77">
        <f t="shared" si="80"/>
        <v>2.9993127731787959</v>
      </c>
      <c r="E786" s="34">
        <v>92.9</v>
      </c>
      <c r="F786" s="78">
        <f t="shared" si="81"/>
        <v>41.315941656492967</v>
      </c>
      <c r="G786" s="34">
        <v>578.70000000000005</v>
      </c>
      <c r="H786" s="79">
        <f t="shared" si="82"/>
        <v>0.20704377190915774</v>
      </c>
      <c r="I786" s="36">
        <v>2.9</v>
      </c>
      <c r="J786" s="78">
        <f t="shared" si="83"/>
        <v>86.058642359936627</v>
      </c>
      <c r="K786" s="34">
        <v>2417</v>
      </c>
      <c r="L786" s="31">
        <f t="shared" si="84"/>
        <v>3.0251410855420144</v>
      </c>
      <c r="M786" s="34">
        <v>93.7</v>
      </c>
      <c r="N786" s="77">
        <f t="shared" si="85"/>
        <v>44.521550400879576</v>
      </c>
      <c r="O786" s="107">
        <v>623.6</v>
      </c>
      <c r="P786" s="112"/>
      <c r="Q786" s="69">
        <v>0.92500000000000004</v>
      </c>
      <c r="R786" s="108">
        <v>0.02</v>
      </c>
      <c r="S786" s="43"/>
      <c r="T786" s="69">
        <v>34.380000000000003</v>
      </c>
      <c r="U786" s="81">
        <v>5.98</v>
      </c>
      <c r="V786" s="69">
        <v>7.55</v>
      </c>
      <c r="W786" s="69">
        <v>1.31</v>
      </c>
      <c r="X786" s="101"/>
      <c r="Y786" s="101"/>
    </row>
    <row r="787" spans="1:25" x14ac:dyDescent="0.25">
      <c r="A787" s="28" t="s">
        <v>35</v>
      </c>
      <c r="B787" s="68">
        <v>40423</v>
      </c>
      <c r="C787" s="106">
        <v>916</v>
      </c>
      <c r="D787" s="77">
        <f t="shared" si="80"/>
        <v>2.9637988436793696</v>
      </c>
      <c r="E787" s="34">
        <v>91.8</v>
      </c>
      <c r="F787" s="78">
        <f t="shared" si="81"/>
        <v>42.294044992753463</v>
      </c>
      <c r="G787" s="34">
        <v>592.4</v>
      </c>
      <c r="H787" s="79">
        <f t="shared" si="82"/>
        <v>0.13564936780255163</v>
      </c>
      <c r="I787" s="36">
        <v>1.9</v>
      </c>
      <c r="J787" s="78">
        <f t="shared" si="83"/>
        <v>79.649641273966992</v>
      </c>
      <c r="K787" s="34">
        <v>2237</v>
      </c>
      <c r="L787" s="31">
        <f t="shared" si="84"/>
        <v>3.0348267026782216</v>
      </c>
      <c r="M787" s="34">
        <v>94</v>
      </c>
      <c r="N787" s="78">
        <f t="shared" si="85"/>
        <v>46.620545881613801</v>
      </c>
      <c r="O787" s="107">
        <v>653</v>
      </c>
      <c r="P787" s="112"/>
      <c r="Q787" s="69">
        <v>0.75</v>
      </c>
      <c r="R787" s="108">
        <v>0.02</v>
      </c>
      <c r="S787" s="43"/>
      <c r="T787" s="69">
        <v>34.26</v>
      </c>
      <c r="U787" s="81">
        <v>7.6</v>
      </c>
      <c r="V787" s="69">
        <v>7.53</v>
      </c>
      <c r="W787" s="69">
        <v>1.3</v>
      </c>
      <c r="X787" s="101"/>
      <c r="Y787" s="101"/>
    </row>
    <row r="788" spans="1:25" x14ac:dyDescent="0.25">
      <c r="A788" s="28" t="s">
        <v>35</v>
      </c>
      <c r="B788" s="68">
        <v>40423</v>
      </c>
      <c r="C788" s="106">
        <v>928</v>
      </c>
      <c r="D788" s="77">
        <f t="shared" si="80"/>
        <v>2.9024566018167248</v>
      </c>
      <c r="E788" s="34">
        <v>89.9</v>
      </c>
      <c r="F788" s="78">
        <f t="shared" si="81"/>
        <v>41.580100951687406</v>
      </c>
      <c r="G788" s="34">
        <v>582.4</v>
      </c>
      <c r="H788" s="79">
        <f t="shared" si="82"/>
        <v>0.15706768903453347</v>
      </c>
      <c r="I788" s="36">
        <v>2.2000000000000002</v>
      </c>
      <c r="J788" s="78">
        <f t="shared" si="83"/>
        <v>77.228463085934024</v>
      </c>
      <c r="K788" s="34">
        <v>2169</v>
      </c>
      <c r="L788" s="31">
        <f t="shared" si="84"/>
        <v>2.9993127731787959</v>
      </c>
      <c r="M788" s="34">
        <v>92.9</v>
      </c>
      <c r="N788" s="77">
        <f t="shared" si="85"/>
        <v>47.177422233645324</v>
      </c>
      <c r="O788" s="107">
        <v>660.8</v>
      </c>
      <c r="P788" s="112"/>
      <c r="Q788" s="69">
        <v>0.75</v>
      </c>
      <c r="R788" s="108">
        <v>0.03</v>
      </c>
      <c r="S788" s="43"/>
      <c r="T788" s="69">
        <v>34.17</v>
      </c>
      <c r="U788" s="81">
        <v>7.09</v>
      </c>
      <c r="V788" s="69">
        <v>7.54</v>
      </c>
      <c r="W788" s="69">
        <v>1.37</v>
      </c>
      <c r="X788" s="101"/>
      <c r="Y788" s="101"/>
    </row>
    <row r="789" spans="1:25" x14ac:dyDescent="0.25">
      <c r="A789" s="28" t="s">
        <v>35</v>
      </c>
      <c r="B789" s="68">
        <v>40469</v>
      </c>
      <c r="C789" s="106">
        <v>917</v>
      </c>
      <c r="D789" s="77">
        <f t="shared" si="80"/>
        <v>3.0897118664500618</v>
      </c>
      <c r="E789" s="34">
        <v>95.7</v>
      </c>
      <c r="F789" s="78">
        <f t="shared" si="81"/>
        <v>44.357343271434381</v>
      </c>
      <c r="G789" s="34">
        <v>621.29999999999995</v>
      </c>
      <c r="H789" s="79">
        <f t="shared" si="82"/>
        <v>9.9952165749248562E-2</v>
      </c>
      <c r="I789" s="36">
        <v>1.4</v>
      </c>
      <c r="J789" s="78">
        <f t="shared" si="83"/>
        <v>87.162414769186952</v>
      </c>
      <c r="K789" s="34">
        <v>2448</v>
      </c>
      <c r="L789" s="31">
        <f t="shared" si="84"/>
        <v>3.1897965768575349</v>
      </c>
      <c r="M789" s="34">
        <v>98.8</v>
      </c>
      <c r="N789" s="78">
        <f t="shared" si="85"/>
        <v>46.092227291224916</v>
      </c>
      <c r="O789" s="107">
        <v>645.6</v>
      </c>
      <c r="P789" s="112"/>
      <c r="Q789" s="69">
        <v>0.5</v>
      </c>
      <c r="R789" s="108">
        <v>0.1</v>
      </c>
      <c r="S789" s="43"/>
      <c r="T789" s="69">
        <v>34.18</v>
      </c>
      <c r="U789" s="81">
        <v>7.15</v>
      </c>
      <c r="V789" s="69">
        <v>7.59</v>
      </c>
      <c r="W789" s="69">
        <v>1.48</v>
      </c>
      <c r="X789" s="101"/>
      <c r="Y789" s="101"/>
    </row>
    <row r="790" spans="1:25" x14ac:dyDescent="0.25">
      <c r="A790" s="28" t="s">
        <v>35</v>
      </c>
      <c r="B790" s="68">
        <v>40469</v>
      </c>
      <c r="C790" s="106">
        <v>923</v>
      </c>
      <c r="D790" s="77">
        <f t="shared" si="80"/>
        <v>3.0929404054954639</v>
      </c>
      <c r="E790" s="34">
        <v>95.8</v>
      </c>
      <c r="F790" s="78">
        <f t="shared" si="81"/>
        <v>43.814745800224181</v>
      </c>
      <c r="G790" s="34">
        <v>613.70000000000005</v>
      </c>
      <c r="H790" s="79">
        <f t="shared" si="82"/>
        <v>0.12850992739189102</v>
      </c>
      <c r="I790" s="36">
        <v>1.8</v>
      </c>
      <c r="J790" s="78">
        <f t="shared" si="83"/>
        <v>85.631375620871978</v>
      </c>
      <c r="K790" s="34">
        <v>2405</v>
      </c>
      <c r="L790" s="31">
        <f t="shared" si="84"/>
        <v>3.2349961234931683</v>
      </c>
      <c r="M790" s="34">
        <v>100.2</v>
      </c>
      <c r="N790" s="77">
        <f t="shared" si="85"/>
        <v>47.363047684322503</v>
      </c>
      <c r="O790" s="107">
        <v>663.4</v>
      </c>
      <c r="P790" s="112"/>
      <c r="Q790" s="69">
        <v>0.45</v>
      </c>
      <c r="R790" s="108">
        <v>0.12</v>
      </c>
      <c r="S790" s="43"/>
      <c r="T790" s="69">
        <v>34.18</v>
      </c>
      <c r="U790" s="81">
        <v>6.33</v>
      </c>
      <c r="V790" s="69">
        <v>7.57</v>
      </c>
      <c r="W790" s="69">
        <v>1.54</v>
      </c>
      <c r="X790" s="101"/>
      <c r="Y790" s="101"/>
    </row>
    <row r="791" spans="1:25" x14ac:dyDescent="0.25">
      <c r="A791" s="28" t="s">
        <v>35</v>
      </c>
      <c r="B791" s="68">
        <v>40486</v>
      </c>
      <c r="C791" s="106">
        <v>925</v>
      </c>
      <c r="D791" s="77">
        <f t="shared" si="80"/>
        <v>2.9056851408621269</v>
      </c>
      <c r="E791" s="34">
        <v>90</v>
      </c>
      <c r="F791" s="78">
        <f t="shared" si="81"/>
        <v>41.772865842775246</v>
      </c>
      <c r="G791" s="34">
        <v>585.1</v>
      </c>
      <c r="H791" s="79">
        <f t="shared" si="82"/>
        <v>6.4254963695945508E-2</v>
      </c>
      <c r="I791" s="36">
        <v>0.9</v>
      </c>
      <c r="J791" s="78">
        <f t="shared" si="83"/>
        <v>84.171547595734452</v>
      </c>
      <c r="K791" s="34">
        <v>2364</v>
      </c>
      <c r="L791" s="31">
        <f t="shared" si="84"/>
        <v>2.9670273827247722</v>
      </c>
      <c r="M791" s="34">
        <v>91.9</v>
      </c>
      <c r="N791" s="78">
        <f t="shared" si="85"/>
        <v>45.406841011801497</v>
      </c>
      <c r="O791" s="107">
        <v>636</v>
      </c>
      <c r="P791" s="112"/>
      <c r="Q791" s="69">
        <v>0.35</v>
      </c>
      <c r="R791" s="108">
        <v>0.05</v>
      </c>
      <c r="S791" s="43"/>
      <c r="T791" s="69">
        <v>34.4</v>
      </c>
      <c r="U791" s="81">
        <v>8.2799999999999994</v>
      </c>
      <c r="V791" s="69">
        <v>7.6</v>
      </c>
      <c r="W791" s="69">
        <v>1.3</v>
      </c>
      <c r="X791" s="101"/>
      <c r="Y791" s="101"/>
    </row>
    <row r="792" spans="1:25" x14ac:dyDescent="0.25">
      <c r="A792" s="28" t="s">
        <v>35</v>
      </c>
      <c r="B792" s="68">
        <v>40486</v>
      </c>
      <c r="C792" s="106">
        <v>945</v>
      </c>
      <c r="D792" s="77">
        <f t="shared" si="80"/>
        <v>2.9185992970437367</v>
      </c>
      <c r="E792" s="34">
        <v>90.4</v>
      </c>
      <c r="F792" s="78">
        <f t="shared" si="81"/>
        <v>41.630077034562035</v>
      </c>
      <c r="G792" s="34">
        <v>583.1</v>
      </c>
      <c r="H792" s="79">
        <f t="shared" si="82"/>
        <v>0.18562545067717592</v>
      </c>
      <c r="I792" s="36">
        <v>2.6</v>
      </c>
      <c r="J792" s="78">
        <f t="shared" si="83"/>
        <v>80.361752505741393</v>
      </c>
      <c r="K792" s="34">
        <v>2257</v>
      </c>
      <c r="L792" s="31">
        <f t="shared" si="84"/>
        <v>2.9605703046339675</v>
      </c>
      <c r="M792" s="34">
        <v>91.7</v>
      </c>
      <c r="N792" s="77">
        <f t="shared" si="85"/>
        <v>45.385422690569513</v>
      </c>
      <c r="O792" s="107">
        <v>635.70000000000005</v>
      </c>
      <c r="P792" s="112"/>
      <c r="Q792" s="69">
        <v>0.6</v>
      </c>
      <c r="R792" s="108">
        <v>7.0000000000000007E-2</v>
      </c>
      <c r="S792" s="43"/>
      <c r="T792" s="69">
        <v>34.39</v>
      </c>
      <c r="U792" s="81">
        <v>6.46</v>
      </c>
      <c r="V792" s="69">
        <v>7.58</v>
      </c>
      <c r="W792" s="69">
        <v>1.34</v>
      </c>
      <c r="X792" s="101"/>
      <c r="Y792" s="101"/>
    </row>
    <row r="793" spans="1:25" x14ac:dyDescent="0.25">
      <c r="A793" s="28" t="s">
        <v>35</v>
      </c>
      <c r="B793" s="68">
        <v>40513</v>
      </c>
      <c r="C793" s="106">
        <v>947</v>
      </c>
      <c r="D793" s="77">
        <f t="shared" si="80"/>
        <v>2.9863986169971861</v>
      </c>
      <c r="E793" s="34">
        <v>92.5</v>
      </c>
      <c r="F793" s="78">
        <f t="shared" si="81"/>
        <v>42.936594629712921</v>
      </c>
      <c r="G793" s="34">
        <v>601.4</v>
      </c>
      <c r="H793" s="79">
        <f t="shared" si="82"/>
        <v>7.1394404106606127E-3</v>
      </c>
      <c r="I793" s="36">
        <v>0.1</v>
      </c>
      <c r="J793" s="78">
        <f t="shared" si="83"/>
        <v>89.797226326752238</v>
      </c>
      <c r="K793" s="34">
        <v>2522</v>
      </c>
      <c r="L793" s="31">
        <f t="shared" si="84"/>
        <v>2.9185992970437367</v>
      </c>
      <c r="M793" s="34">
        <v>90.4</v>
      </c>
      <c r="N793" s="77">
        <f t="shared" si="85"/>
        <v>49.633389734912576</v>
      </c>
      <c r="O793" s="107">
        <v>695.2</v>
      </c>
      <c r="P793" s="112"/>
      <c r="Q793" s="69">
        <v>0.27</v>
      </c>
      <c r="R793" s="108">
        <v>0.1</v>
      </c>
      <c r="S793" s="43"/>
      <c r="T793" s="69">
        <v>34.31</v>
      </c>
      <c r="U793" s="81">
        <v>6.32</v>
      </c>
      <c r="V793" s="69">
        <v>7.58</v>
      </c>
      <c r="W793" s="69">
        <v>1.24</v>
      </c>
      <c r="X793" s="101"/>
      <c r="Y793" s="101"/>
    </row>
    <row r="794" spans="1:25" x14ac:dyDescent="0.25">
      <c r="A794" s="28" t="s">
        <v>35</v>
      </c>
      <c r="B794" s="68">
        <v>40513</v>
      </c>
      <c r="C794" s="106">
        <v>921</v>
      </c>
      <c r="D794" s="77">
        <f t="shared" si="80"/>
        <v>2.9702559217701743</v>
      </c>
      <c r="E794" s="34">
        <v>92</v>
      </c>
      <c r="F794" s="78">
        <f t="shared" si="81"/>
        <v>42.936594629712921</v>
      </c>
      <c r="G794" s="34">
        <v>601.4</v>
      </c>
      <c r="H794" s="79">
        <f t="shared" si="82"/>
        <v>4.9976082874624281E-2</v>
      </c>
      <c r="I794" s="36">
        <v>0.7</v>
      </c>
      <c r="J794" s="78">
        <f t="shared" si="83"/>
        <v>87.37604813871927</v>
      </c>
      <c r="K794" s="34">
        <v>2454</v>
      </c>
      <c r="L794" s="31">
        <f t="shared" si="84"/>
        <v>2.9185992970437367</v>
      </c>
      <c r="M794" s="34">
        <v>90.4</v>
      </c>
      <c r="N794" s="78">
        <f t="shared" si="85"/>
        <v>49.633389734912576</v>
      </c>
      <c r="O794" s="107">
        <v>695.2</v>
      </c>
      <c r="P794" s="112"/>
      <c r="Q794" s="69">
        <v>0.4</v>
      </c>
      <c r="R794" s="108">
        <v>0.05</v>
      </c>
      <c r="S794" s="43"/>
      <c r="T794" s="69">
        <v>34.340000000000003</v>
      </c>
      <c r="U794" s="81">
        <v>8.0299999999999994</v>
      </c>
      <c r="V794" s="69">
        <v>7.61</v>
      </c>
      <c r="W794" s="69">
        <v>1.17</v>
      </c>
      <c r="X794" s="101"/>
      <c r="Y794" s="101"/>
    </row>
    <row r="795" spans="1:25" x14ac:dyDescent="0.25">
      <c r="A795" s="28" t="s">
        <v>35</v>
      </c>
      <c r="B795" s="68">
        <v>40568</v>
      </c>
      <c r="C795" s="106">
        <v>939</v>
      </c>
      <c r="D795" s="77">
        <f t="shared" si="80"/>
        <v>3.1316828740402927</v>
      </c>
      <c r="E795" s="34">
        <v>97</v>
      </c>
      <c r="F795" s="78">
        <f t="shared" si="81"/>
        <v>42.79380582149971</v>
      </c>
      <c r="G795" s="34">
        <v>599.4</v>
      </c>
      <c r="H795" s="79">
        <f t="shared" si="82"/>
        <v>0.37125090135435185</v>
      </c>
      <c r="I795" s="36">
        <v>5.2</v>
      </c>
      <c r="J795" s="78">
        <f t="shared" si="83"/>
        <v>86.55712022217871</v>
      </c>
      <c r="K795" s="34">
        <v>2431</v>
      </c>
      <c r="L795" s="31">
        <f t="shared" si="84"/>
        <v>3.0671120931322453</v>
      </c>
      <c r="M795" s="34">
        <v>95</v>
      </c>
      <c r="N795" s="77">
        <f t="shared" si="85"/>
        <v>47.434442088429108</v>
      </c>
      <c r="O795" s="107">
        <v>664.4</v>
      </c>
      <c r="P795" s="112"/>
      <c r="Q795" s="69">
        <v>0.56999999999999995</v>
      </c>
      <c r="R795" s="108">
        <v>7.0000000000000007E-2</v>
      </c>
      <c r="S795" s="43"/>
      <c r="T795" s="69">
        <v>34.35</v>
      </c>
      <c r="U795" s="81">
        <v>6.34</v>
      </c>
      <c r="V795" s="69">
        <v>7.56</v>
      </c>
      <c r="W795" s="69">
        <v>1.21</v>
      </c>
      <c r="X795" s="101"/>
      <c r="Y795" s="101"/>
    </row>
    <row r="796" spans="1:25" x14ac:dyDescent="0.25">
      <c r="A796" s="28" t="s">
        <v>35</v>
      </c>
      <c r="B796" s="68">
        <v>40568</v>
      </c>
      <c r="C796" s="106">
        <v>914</v>
      </c>
      <c r="D796" s="77">
        <f t="shared" si="80"/>
        <v>3.1252257959494876</v>
      </c>
      <c r="E796" s="34">
        <v>96.8</v>
      </c>
      <c r="F796" s="78">
        <f t="shared" si="81"/>
        <v>43.050825676283495</v>
      </c>
      <c r="G796" s="34">
        <v>603</v>
      </c>
      <c r="H796" s="79">
        <f t="shared" si="82"/>
        <v>0.2927170568370851</v>
      </c>
      <c r="I796" s="36">
        <v>4.0999999999999996</v>
      </c>
      <c r="J796" s="78">
        <f t="shared" si="83"/>
        <v>87.589681508251587</v>
      </c>
      <c r="K796" s="34">
        <v>2460</v>
      </c>
      <c r="L796" s="31">
        <f t="shared" si="84"/>
        <v>3.0671120931322453</v>
      </c>
      <c r="M796" s="34">
        <v>95</v>
      </c>
      <c r="N796" s="78">
        <f t="shared" si="85"/>
        <v>47.434442088429108</v>
      </c>
      <c r="O796" s="107">
        <v>664.4</v>
      </c>
      <c r="P796" s="112"/>
      <c r="Q796" s="69">
        <v>0.65</v>
      </c>
      <c r="R796" s="108">
        <v>0.04</v>
      </c>
      <c r="S796" s="43"/>
      <c r="T796" s="69">
        <v>34.35</v>
      </c>
      <c r="U796" s="81">
        <v>7.68</v>
      </c>
      <c r="V796" s="69">
        <v>7.54</v>
      </c>
      <c r="W796" s="69">
        <v>1.56</v>
      </c>
      <c r="X796" s="101" t="s">
        <v>44</v>
      </c>
      <c r="Y796" s="101"/>
    </row>
    <row r="797" spans="1:25" x14ac:dyDescent="0.25">
      <c r="A797" s="28" t="s">
        <v>35</v>
      </c>
      <c r="B797" s="68">
        <v>40582</v>
      </c>
      <c r="C797" s="106">
        <v>955</v>
      </c>
      <c r="D797" s="77">
        <f t="shared" si="80"/>
        <v>3.1833394987667303</v>
      </c>
      <c r="E797" s="34">
        <v>98.6</v>
      </c>
      <c r="F797" s="78">
        <f t="shared" si="81"/>
        <v>43.25786944819265</v>
      </c>
      <c r="G797" s="34">
        <v>605.9</v>
      </c>
      <c r="H797" s="79">
        <f t="shared" si="82"/>
        <v>0.5354580307995459</v>
      </c>
      <c r="I797" s="36">
        <v>7.5</v>
      </c>
      <c r="J797" s="78">
        <f t="shared" si="83"/>
        <v>89.547987395631196</v>
      </c>
      <c r="K797" s="34">
        <v>2515</v>
      </c>
      <c r="L797" s="31">
        <f t="shared" si="84"/>
        <v>3.2834242091742039</v>
      </c>
      <c r="M797" s="34">
        <v>101.7</v>
      </c>
      <c r="N797" s="77">
        <f t="shared" si="85"/>
        <v>47.648625300748925</v>
      </c>
      <c r="O797" s="107">
        <v>667.4</v>
      </c>
      <c r="P797" s="112"/>
      <c r="Q797" s="69">
        <v>0.6</v>
      </c>
      <c r="R797" s="108">
        <v>0.08</v>
      </c>
      <c r="S797" s="43"/>
      <c r="T797" s="69">
        <v>34.39</v>
      </c>
      <c r="U797" s="81">
        <v>6.12</v>
      </c>
      <c r="V797" s="69">
        <v>7.66</v>
      </c>
      <c r="W797" s="69">
        <v>1.34</v>
      </c>
      <c r="X797" s="101"/>
      <c r="Y797" s="101"/>
    </row>
    <row r="798" spans="1:25" x14ac:dyDescent="0.25">
      <c r="A798" s="28" t="s">
        <v>35</v>
      </c>
      <c r="B798" s="68">
        <v>40582</v>
      </c>
      <c r="C798" s="106">
        <v>936</v>
      </c>
      <c r="D798" s="77">
        <f t="shared" si="80"/>
        <v>3.1736538816305231</v>
      </c>
      <c r="E798" s="34">
        <v>98.3</v>
      </c>
      <c r="F798" s="78">
        <f t="shared" si="81"/>
        <v>43.093662318747455</v>
      </c>
      <c r="G798" s="34">
        <v>603.6</v>
      </c>
      <c r="H798" s="79">
        <f t="shared" si="82"/>
        <v>0.44978474587161854</v>
      </c>
      <c r="I798" s="36">
        <v>6.3</v>
      </c>
      <c r="J798" s="78">
        <f t="shared" si="83"/>
        <v>88.764665040679361</v>
      </c>
      <c r="K798" s="34">
        <v>2493</v>
      </c>
      <c r="L798" s="31">
        <f t="shared" si="84"/>
        <v>3.2737385920379967</v>
      </c>
      <c r="M798" s="34">
        <v>101.4</v>
      </c>
      <c r="N798" s="78">
        <f t="shared" si="85"/>
        <v>46.113645612456892</v>
      </c>
      <c r="O798" s="107">
        <v>645.9</v>
      </c>
      <c r="P798" s="112"/>
      <c r="Q798" s="69">
        <v>0.68</v>
      </c>
      <c r="R798" s="108">
        <v>0.06</v>
      </c>
      <c r="S798" s="43"/>
      <c r="T798" s="69">
        <v>34.39</v>
      </c>
      <c r="U798" s="81">
        <v>8.09</v>
      </c>
      <c r="V798" s="69">
        <v>7.66</v>
      </c>
      <c r="W798" s="69">
        <v>1.32</v>
      </c>
      <c r="X798" s="101"/>
      <c r="Y798" s="101"/>
    </row>
    <row r="799" spans="1:25" x14ac:dyDescent="0.25">
      <c r="A799" s="28" t="s">
        <v>35</v>
      </c>
      <c r="B799" s="68">
        <v>40609</v>
      </c>
      <c r="C799" s="106">
        <v>1042</v>
      </c>
      <c r="D799" s="77">
        <f t="shared" si="80"/>
        <v>3.1639682644943163</v>
      </c>
      <c r="E799" s="34">
        <v>98</v>
      </c>
      <c r="F799" s="78">
        <f t="shared" si="81"/>
        <v>42.622459251643853</v>
      </c>
      <c r="G799" s="34">
        <v>597</v>
      </c>
      <c r="H799" s="79">
        <f t="shared" si="82"/>
        <v>0.42122698422897614</v>
      </c>
      <c r="I799" s="36">
        <v>5.9</v>
      </c>
      <c r="J799" s="78">
        <f t="shared" si="83"/>
        <v>88.337398301614712</v>
      </c>
      <c r="K799" s="34">
        <v>2481</v>
      </c>
      <c r="L799" s="31">
        <f t="shared" si="84"/>
        <v>3.1671968035397184</v>
      </c>
      <c r="M799" s="34">
        <v>98.1</v>
      </c>
      <c r="N799" s="77">
        <f t="shared" si="85"/>
        <v>44.899940742644588</v>
      </c>
      <c r="O799" s="107">
        <v>628.9</v>
      </c>
      <c r="P799" s="112"/>
      <c r="Q799" s="69">
        <v>0.5</v>
      </c>
      <c r="R799" s="108">
        <v>0.08</v>
      </c>
      <c r="S799" s="43"/>
      <c r="T799" s="69">
        <v>34.380000000000003</v>
      </c>
      <c r="U799" s="81">
        <v>6.15</v>
      </c>
      <c r="V799" s="69">
        <v>7.56</v>
      </c>
      <c r="W799" s="69">
        <v>1.46</v>
      </c>
      <c r="X799" s="101"/>
      <c r="Y799" s="101"/>
    </row>
    <row r="800" spans="1:25" x14ac:dyDescent="0.25">
      <c r="A800" s="28" t="s">
        <v>35</v>
      </c>
      <c r="B800" s="68">
        <v>40609</v>
      </c>
      <c r="C800" s="106">
        <v>1023</v>
      </c>
      <c r="D800" s="77">
        <f t="shared" si="80"/>
        <v>3.1349114130856948</v>
      </c>
      <c r="E800" s="34">
        <v>97.1</v>
      </c>
      <c r="F800" s="78">
        <f t="shared" si="81"/>
        <v>42.608180370822531</v>
      </c>
      <c r="G800" s="34">
        <v>596.79999999999995</v>
      </c>
      <c r="H800" s="79">
        <f t="shared" si="82"/>
        <v>0.37839034176501246</v>
      </c>
      <c r="I800" s="36">
        <v>5.3</v>
      </c>
      <c r="J800" s="78">
        <f t="shared" si="83"/>
        <v>89.975254134695845</v>
      </c>
      <c r="K800" s="34">
        <v>2527</v>
      </c>
      <c r="L800" s="31">
        <f t="shared" si="84"/>
        <v>3.2220819673115586</v>
      </c>
      <c r="M800" s="34">
        <v>99.8</v>
      </c>
      <c r="N800" s="78">
        <f t="shared" si="85"/>
        <v>44.471574318004954</v>
      </c>
      <c r="O800" s="107">
        <v>622.9</v>
      </c>
      <c r="P800" s="112"/>
      <c r="Q800" s="69">
        <v>0.57999999999999996</v>
      </c>
      <c r="R800" s="108">
        <v>0.1</v>
      </c>
      <c r="S800" s="43"/>
      <c r="T800" s="69">
        <v>34.380000000000003</v>
      </c>
      <c r="U800" s="81">
        <v>7.82</v>
      </c>
      <c r="V800" s="69">
        <v>7.6</v>
      </c>
      <c r="W800" s="69">
        <v>1.4</v>
      </c>
      <c r="X800" s="101"/>
      <c r="Y800" s="101"/>
    </row>
    <row r="801" spans="1:25" x14ac:dyDescent="0.25">
      <c r="A801" s="28" t="s">
        <v>35</v>
      </c>
      <c r="B801" s="68">
        <v>40644</v>
      </c>
      <c r="C801" s="106">
        <v>1046</v>
      </c>
      <c r="D801" s="77">
        <f t="shared" si="80"/>
        <v>3.0671120931322453</v>
      </c>
      <c r="E801" s="34">
        <v>95</v>
      </c>
      <c r="F801" s="78">
        <f t="shared" si="81"/>
        <v>44.350203831023727</v>
      </c>
      <c r="G801" s="34">
        <v>621.20000000000005</v>
      </c>
      <c r="H801" s="79">
        <f t="shared" si="82"/>
        <v>0.10709160615990919</v>
      </c>
      <c r="I801" s="36">
        <v>1.5</v>
      </c>
      <c r="J801" s="78">
        <f t="shared" si="83"/>
        <v>93.927471471043773</v>
      </c>
      <c r="K801" s="34">
        <v>2638</v>
      </c>
      <c r="L801" s="31">
        <f t="shared" si="84"/>
        <v>3.0606550150414402</v>
      </c>
      <c r="M801" s="34">
        <v>94.8</v>
      </c>
      <c r="N801" s="77">
        <f t="shared" si="85"/>
        <v>50.325915454746657</v>
      </c>
      <c r="O801" s="107">
        <v>704.9</v>
      </c>
      <c r="P801" s="112"/>
      <c r="Q801" s="69">
        <v>0.59</v>
      </c>
      <c r="R801" s="108">
        <v>0.05</v>
      </c>
      <c r="S801" s="43"/>
      <c r="T801" s="69">
        <v>34.619999999999997</v>
      </c>
      <c r="U801" s="81">
        <v>6.01</v>
      </c>
      <c r="V801" s="69">
        <v>7.64</v>
      </c>
      <c r="W801" s="69">
        <v>1.2</v>
      </c>
      <c r="X801" s="101"/>
      <c r="Y801" s="101"/>
    </row>
    <row r="802" spans="1:25" x14ac:dyDescent="0.25">
      <c r="A802" s="28" t="s">
        <v>35</v>
      </c>
      <c r="B802" s="68">
        <v>40644</v>
      </c>
      <c r="C802" s="106">
        <v>948</v>
      </c>
      <c r="D802" s="77">
        <f t="shared" si="80"/>
        <v>3.0251410855420144</v>
      </c>
      <c r="E802" s="34">
        <v>93.7</v>
      </c>
      <c r="F802" s="78">
        <f t="shared" si="81"/>
        <v>44.664339209092795</v>
      </c>
      <c r="G802" s="34">
        <v>625.6</v>
      </c>
      <c r="H802" s="79">
        <f t="shared" si="82"/>
        <v>6.4254963695945508E-2</v>
      </c>
      <c r="I802" s="36">
        <v>0.9</v>
      </c>
      <c r="J802" s="78">
        <f t="shared" si="83"/>
        <v>87.126809207598228</v>
      </c>
      <c r="K802" s="34">
        <v>2447</v>
      </c>
      <c r="L802" s="31">
        <f t="shared" si="84"/>
        <v>2.9670273827247722</v>
      </c>
      <c r="M802" s="34">
        <v>91.9</v>
      </c>
      <c r="N802" s="78">
        <f t="shared" si="85"/>
        <v>50.275939371872035</v>
      </c>
      <c r="O802" s="107">
        <v>704.2</v>
      </c>
      <c r="P802" s="112"/>
      <c r="Q802" s="69">
        <v>0.56000000000000005</v>
      </c>
      <c r="R802" s="108">
        <v>0.13</v>
      </c>
      <c r="S802" s="43"/>
      <c r="T802" s="69">
        <v>34.619999999999997</v>
      </c>
      <c r="U802" s="81">
        <v>7.87</v>
      </c>
      <c r="V802" s="69">
        <v>7.62</v>
      </c>
      <c r="W802" s="69">
        <v>1.36</v>
      </c>
      <c r="X802" s="101"/>
      <c r="Y802" s="101"/>
    </row>
    <row r="803" spans="1:25" x14ac:dyDescent="0.25">
      <c r="A803" s="28" t="s">
        <v>35</v>
      </c>
      <c r="B803" s="68">
        <v>40688</v>
      </c>
      <c r="C803" s="106">
        <v>1150</v>
      </c>
      <c r="D803" s="77">
        <f t="shared" si="80"/>
        <v>3.0251410855420144</v>
      </c>
      <c r="E803" s="34">
        <v>93.7</v>
      </c>
      <c r="F803" s="78">
        <f t="shared" si="81"/>
        <v>43.043686235872826</v>
      </c>
      <c r="G803" s="34">
        <v>602.9</v>
      </c>
      <c r="H803" s="79">
        <f t="shared" si="82"/>
        <v>0.2927170568370851</v>
      </c>
      <c r="I803" s="36">
        <v>4.0999999999999996</v>
      </c>
      <c r="J803" s="78">
        <f t="shared" si="83"/>
        <v>85.097292197041185</v>
      </c>
      <c r="K803" s="34">
        <v>2390</v>
      </c>
      <c r="L803" s="31">
        <f t="shared" si="84"/>
        <v>3.002541312224198</v>
      </c>
      <c r="M803" s="34">
        <v>93</v>
      </c>
      <c r="N803" s="77">
        <f t="shared" si="85"/>
        <v>46.399223228883315</v>
      </c>
      <c r="O803" s="107">
        <v>649.9</v>
      </c>
      <c r="P803" s="112"/>
      <c r="Q803" s="69">
        <v>0.7</v>
      </c>
      <c r="R803" s="108">
        <v>0.08</v>
      </c>
      <c r="S803" s="43"/>
      <c r="T803" s="69">
        <v>34.39</v>
      </c>
      <c r="U803" s="81">
        <v>7.31</v>
      </c>
      <c r="V803" s="69">
        <v>7.6</v>
      </c>
      <c r="W803" s="69">
        <v>1.87</v>
      </c>
      <c r="X803" s="101"/>
      <c r="Y803" s="101"/>
    </row>
    <row r="804" spans="1:25" x14ac:dyDescent="0.25">
      <c r="A804" s="28" t="s">
        <v>35</v>
      </c>
      <c r="B804" s="68">
        <v>40688</v>
      </c>
      <c r="C804" s="106">
        <v>849</v>
      </c>
      <c r="D804" s="77">
        <f t="shared" si="80"/>
        <v>3.002541312224198</v>
      </c>
      <c r="E804" s="34">
        <v>93</v>
      </c>
      <c r="F804" s="78">
        <f t="shared" si="81"/>
        <v>43.422076577637846</v>
      </c>
      <c r="G804" s="34">
        <v>608.20000000000005</v>
      </c>
      <c r="H804" s="79">
        <f t="shared" si="82"/>
        <v>0.19276489108783654</v>
      </c>
      <c r="I804" s="36">
        <v>2.7</v>
      </c>
      <c r="J804" s="78">
        <f t="shared" si="83"/>
        <v>86.984386961243345</v>
      </c>
      <c r="K804" s="34">
        <v>2443</v>
      </c>
      <c r="L804" s="31">
        <f t="shared" si="84"/>
        <v>3.0574264759960381</v>
      </c>
      <c r="M804" s="34">
        <v>94.7</v>
      </c>
      <c r="N804" s="78">
        <f t="shared" si="85"/>
        <v>46.977517902146829</v>
      </c>
      <c r="O804" s="107">
        <v>658</v>
      </c>
      <c r="P804" s="112"/>
      <c r="Q804" s="69">
        <v>0.51</v>
      </c>
      <c r="R804" s="108">
        <v>0.08</v>
      </c>
      <c r="S804" s="43"/>
      <c r="T804" s="69">
        <v>34.369999999999997</v>
      </c>
      <c r="U804" s="81">
        <v>8.0299999999999994</v>
      </c>
      <c r="V804" s="69">
        <v>7.64</v>
      </c>
      <c r="W804" s="69">
        <v>2.4900000000000002</v>
      </c>
      <c r="X804" s="101"/>
      <c r="Y804" s="101"/>
    </row>
    <row r="805" spans="1:25" x14ac:dyDescent="0.25">
      <c r="A805" s="28" t="s">
        <v>35</v>
      </c>
      <c r="B805" s="68">
        <v>40695</v>
      </c>
      <c r="C805" s="106">
        <v>947</v>
      </c>
      <c r="D805" s="77">
        <f t="shared" si="80"/>
        <v>2.9993127731787959</v>
      </c>
      <c r="E805" s="34">
        <v>92.9</v>
      </c>
      <c r="F805" s="78">
        <f t="shared" si="81"/>
        <v>43.871861323509464</v>
      </c>
      <c r="G805" s="34">
        <v>614.5</v>
      </c>
      <c r="H805" s="79">
        <f t="shared" si="82"/>
        <v>0.16420712944519406</v>
      </c>
      <c r="I805" s="36">
        <v>2.2999999999999998</v>
      </c>
      <c r="J805" s="78">
        <f t="shared" si="83"/>
        <v>84.242758718911901</v>
      </c>
      <c r="K805" s="34">
        <v>2366</v>
      </c>
      <c r="L805" s="31">
        <f t="shared" si="84"/>
        <v>2.9863986169971861</v>
      </c>
      <c r="M805" s="34">
        <v>92.5</v>
      </c>
      <c r="N805" s="77">
        <f t="shared" si="85"/>
        <v>47.841390191836766</v>
      </c>
      <c r="O805" s="107">
        <v>670.1</v>
      </c>
      <c r="P805" s="112"/>
      <c r="Q805" s="69">
        <v>0.84</v>
      </c>
      <c r="R805" s="108">
        <v>0.03</v>
      </c>
      <c r="S805" s="43"/>
      <c r="T805" s="69">
        <v>34.33</v>
      </c>
      <c r="U805" s="81">
        <v>6.07</v>
      </c>
      <c r="V805" s="69">
        <v>7.6</v>
      </c>
      <c r="W805" s="69">
        <v>1.7</v>
      </c>
      <c r="X805" s="101"/>
      <c r="Y805" s="101"/>
    </row>
    <row r="806" spans="1:25" ht="15.75" thickBot="1" x14ac:dyDescent="0.3">
      <c r="A806" s="45" t="s">
        <v>35</v>
      </c>
      <c r="B806" s="83">
        <v>40707</v>
      </c>
      <c r="C806" s="109">
        <v>924</v>
      </c>
      <c r="D806" s="70">
        <f t="shared" si="80"/>
        <v>2.9896271560425882</v>
      </c>
      <c r="E806" s="51">
        <v>92.6</v>
      </c>
      <c r="F806" s="71">
        <f t="shared" si="81"/>
        <v>42.808084702321032</v>
      </c>
      <c r="G806" s="51">
        <v>599.6</v>
      </c>
      <c r="H806" s="72">
        <f t="shared" si="82"/>
        <v>0.10709160615990919</v>
      </c>
      <c r="I806" s="53">
        <v>1.5</v>
      </c>
      <c r="J806" s="71">
        <f t="shared" si="83"/>
        <v>85.275320004984778</v>
      </c>
      <c r="K806" s="51">
        <v>2395</v>
      </c>
      <c r="L806" s="48">
        <f t="shared" si="84"/>
        <v>2.983170077951784</v>
      </c>
      <c r="M806" s="51">
        <v>92.4</v>
      </c>
      <c r="N806" s="71">
        <f t="shared" si="85"/>
        <v>48.048433963745921</v>
      </c>
      <c r="O806" s="110">
        <v>673</v>
      </c>
      <c r="P806" s="113"/>
      <c r="Q806" s="73">
        <v>0.63</v>
      </c>
      <c r="R806" s="111">
        <v>0.08</v>
      </c>
      <c r="S806" s="86"/>
      <c r="T806" s="73">
        <v>34.36</v>
      </c>
      <c r="U806" s="76">
        <v>8.81</v>
      </c>
      <c r="V806" s="73">
        <v>7.63</v>
      </c>
      <c r="W806" s="73">
        <v>1.69</v>
      </c>
      <c r="X806" s="105"/>
      <c r="Y806" s="105"/>
    </row>
    <row r="807" spans="1:25" x14ac:dyDescent="0.25">
      <c r="A807" s="28" t="s">
        <v>35</v>
      </c>
      <c r="B807" s="68">
        <v>40745</v>
      </c>
      <c r="C807" s="106">
        <v>818</v>
      </c>
      <c r="D807" s="77">
        <f t="shared" si="80"/>
        <v>3.1478255692673045</v>
      </c>
      <c r="E807" s="34">
        <v>97.5</v>
      </c>
      <c r="F807" s="78">
        <f t="shared" si="81"/>
        <v>42.236929469468187</v>
      </c>
      <c r="G807" s="34">
        <v>591.6</v>
      </c>
      <c r="H807" s="79">
        <f t="shared" si="82"/>
        <v>0.13564936780255163</v>
      </c>
      <c r="I807" s="36">
        <v>1.9</v>
      </c>
      <c r="J807" s="78">
        <f t="shared" si="83"/>
        <v>89.013903971800403</v>
      </c>
      <c r="K807" s="34">
        <v>2500</v>
      </c>
      <c r="L807" s="31">
        <f t="shared" si="84"/>
        <v>3.1542826473581091</v>
      </c>
      <c r="M807" s="34">
        <v>97.7</v>
      </c>
      <c r="N807" s="78">
        <f t="shared" si="85"/>
        <v>46.299271063134071</v>
      </c>
      <c r="O807" s="107">
        <v>648.5</v>
      </c>
      <c r="P807" s="112"/>
      <c r="Q807" s="69">
        <v>0.69</v>
      </c>
      <c r="R807" s="108">
        <v>0.02</v>
      </c>
      <c r="S807" s="43"/>
      <c r="T807" s="69">
        <v>34.35</v>
      </c>
      <c r="U807" s="81">
        <v>8.34</v>
      </c>
      <c r="V807" s="69">
        <v>7.57</v>
      </c>
      <c r="W807" s="69">
        <v>1.3</v>
      </c>
      <c r="X807" s="101"/>
      <c r="Y807" s="101"/>
    </row>
    <row r="808" spans="1:25" x14ac:dyDescent="0.25">
      <c r="A808" s="28" t="s">
        <v>35</v>
      </c>
      <c r="B808" s="68">
        <v>40745</v>
      </c>
      <c r="C808" s="106">
        <v>847</v>
      </c>
      <c r="D808" s="77">
        <f t="shared" si="80"/>
        <v>3.1833394987667303</v>
      </c>
      <c r="E808" s="34">
        <v>98.6</v>
      </c>
      <c r="F808" s="78">
        <f t="shared" si="81"/>
        <v>42.379718277681398</v>
      </c>
      <c r="G808" s="34">
        <v>593.6</v>
      </c>
      <c r="H808" s="79">
        <f t="shared" si="82"/>
        <v>0.19276489108783654</v>
      </c>
      <c r="I808" s="36">
        <v>2.7</v>
      </c>
      <c r="J808" s="78">
        <f t="shared" si="83"/>
        <v>85.239714443396053</v>
      </c>
      <c r="K808" s="34">
        <v>2394</v>
      </c>
      <c r="L808" s="31">
        <f t="shared" si="84"/>
        <v>3.1833394987667303</v>
      </c>
      <c r="M808" s="34">
        <v>98.6</v>
      </c>
      <c r="N808" s="77">
        <f t="shared" si="85"/>
        <v>44.7357336131994</v>
      </c>
      <c r="O808" s="107">
        <v>626.6</v>
      </c>
      <c r="P808" s="112"/>
      <c r="Q808" s="69">
        <v>0.55000000000000004</v>
      </c>
      <c r="R808" s="108">
        <v>0.02</v>
      </c>
      <c r="S808" s="43"/>
      <c r="T808" s="69">
        <v>34.31</v>
      </c>
      <c r="U808" s="81">
        <v>6.07</v>
      </c>
      <c r="V808" s="69">
        <v>7.53</v>
      </c>
      <c r="W808" s="69">
        <v>1.47</v>
      </c>
      <c r="X808" s="101"/>
      <c r="Y808" s="101"/>
    </row>
    <row r="809" spans="1:25" x14ac:dyDescent="0.25">
      <c r="A809" s="28" t="s">
        <v>35</v>
      </c>
      <c r="B809" s="68">
        <v>40777</v>
      </c>
      <c r="C809" s="106">
        <v>940</v>
      </c>
      <c r="D809" s="77">
        <f t="shared" si="80"/>
        <v>2.9799415389063815</v>
      </c>
      <c r="E809" s="34">
        <v>92.3</v>
      </c>
      <c r="F809" s="78">
        <f t="shared" si="81"/>
        <v>41.722889759900617</v>
      </c>
      <c r="G809" s="34">
        <v>584.4</v>
      </c>
      <c r="H809" s="79">
        <f t="shared" si="82"/>
        <v>7.1394404106606127E-3</v>
      </c>
      <c r="I809" s="36">
        <v>0.1</v>
      </c>
      <c r="J809" s="78">
        <f t="shared" si="83"/>
        <v>88.764665040679361</v>
      </c>
      <c r="K809" s="34">
        <v>2493</v>
      </c>
      <c r="L809" s="31">
        <f t="shared" si="84"/>
        <v>3.028369624587417</v>
      </c>
      <c r="M809" s="34">
        <v>93.8</v>
      </c>
      <c r="N809" s="78">
        <f t="shared" si="85"/>
        <v>44.343064390613065</v>
      </c>
      <c r="O809" s="107">
        <v>621.1</v>
      </c>
      <c r="P809" s="112"/>
      <c r="Q809" s="69">
        <v>0.48</v>
      </c>
      <c r="R809" s="108">
        <v>0.04</v>
      </c>
      <c r="S809" s="43"/>
      <c r="T809" s="69">
        <v>34.29</v>
      </c>
      <c r="U809" s="81">
        <v>8.23</v>
      </c>
      <c r="V809" s="69">
        <v>7.58</v>
      </c>
      <c r="W809" s="69">
        <v>1.57</v>
      </c>
      <c r="X809" s="101"/>
      <c r="Y809" s="101"/>
    </row>
    <row r="810" spans="1:25" x14ac:dyDescent="0.25">
      <c r="A810" s="28" t="s">
        <v>35</v>
      </c>
      <c r="B810" s="68">
        <v>40777</v>
      </c>
      <c r="C810" s="106">
        <v>1015</v>
      </c>
      <c r="D810" s="77">
        <f t="shared" si="80"/>
        <v>3.0541979369506356</v>
      </c>
      <c r="E810" s="34">
        <v>94.6</v>
      </c>
      <c r="F810" s="78">
        <f t="shared" si="81"/>
        <v>42.136977303718936</v>
      </c>
      <c r="G810" s="34">
        <v>590.20000000000005</v>
      </c>
      <c r="H810" s="79">
        <f t="shared" si="82"/>
        <v>4.2836642463963674E-2</v>
      </c>
      <c r="I810" s="36">
        <v>0.6</v>
      </c>
      <c r="J810" s="78">
        <f t="shared" si="83"/>
        <v>91.079026543946171</v>
      </c>
      <c r="K810" s="34">
        <v>2558</v>
      </c>
      <c r="L810" s="31">
        <f t="shared" si="84"/>
        <v>3.170425342585121</v>
      </c>
      <c r="M810" s="34">
        <v>98.2</v>
      </c>
      <c r="N810" s="77">
        <f t="shared" si="85"/>
        <v>46.863286855576256</v>
      </c>
      <c r="O810" s="107">
        <v>656.4</v>
      </c>
      <c r="P810" s="112"/>
      <c r="Q810" s="69">
        <v>0.48</v>
      </c>
      <c r="R810" s="108">
        <v>0.02</v>
      </c>
      <c r="S810" s="43"/>
      <c r="T810" s="69">
        <v>34.299999999999997</v>
      </c>
      <c r="U810" s="81">
        <v>5.84</v>
      </c>
      <c r="V810" s="69">
        <v>7.57</v>
      </c>
      <c r="W810" s="69">
        <v>1.61</v>
      </c>
      <c r="X810" s="101"/>
      <c r="Y810" s="101"/>
    </row>
    <row r="811" spans="1:25" x14ac:dyDescent="0.25">
      <c r="A811" s="28" t="s">
        <v>35</v>
      </c>
      <c r="B811" s="68">
        <v>40801</v>
      </c>
      <c r="C811" s="106">
        <v>808</v>
      </c>
      <c r="D811" s="77">
        <f t="shared" si="80"/>
        <v>2.9379705313161506</v>
      </c>
      <c r="E811" s="34">
        <v>91</v>
      </c>
      <c r="F811" s="78">
        <f t="shared" si="81"/>
        <v>40.409232724339063</v>
      </c>
      <c r="G811" s="34">
        <v>566</v>
      </c>
      <c r="H811" s="79">
        <f t="shared" si="82"/>
        <v>7.1394404106606121E-2</v>
      </c>
      <c r="I811" s="36">
        <v>1</v>
      </c>
      <c r="J811" s="78">
        <f t="shared" si="83"/>
        <v>83.352619679193893</v>
      </c>
      <c r="K811" s="34">
        <v>2341</v>
      </c>
      <c r="L811" s="31">
        <f t="shared" si="84"/>
        <v>2.9379705313161506</v>
      </c>
      <c r="M811" s="34">
        <v>91</v>
      </c>
      <c r="N811" s="78">
        <f t="shared" si="85"/>
        <v>43.600562587904363</v>
      </c>
      <c r="O811" s="107">
        <v>610.70000000000005</v>
      </c>
      <c r="P811" s="112"/>
      <c r="Q811" s="69">
        <v>0.41</v>
      </c>
      <c r="R811" s="108">
        <v>0.05</v>
      </c>
      <c r="S811" s="43"/>
      <c r="T811" s="69">
        <v>34.33</v>
      </c>
      <c r="U811" s="81">
        <v>8.36</v>
      </c>
      <c r="V811" s="69">
        <v>7.56</v>
      </c>
      <c r="W811" s="69">
        <v>1.25</v>
      </c>
      <c r="X811" s="101"/>
      <c r="Y811" s="101"/>
    </row>
    <row r="812" spans="1:25" x14ac:dyDescent="0.25">
      <c r="A812" s="28" t="s">
        <v>35</v>
      </c>
      <c r="B812" s="68">
        <v>40801</v>
      </c>
      <c r="C812" s="106">
        <v>824</v>
      </c>
      <c r="D812" s="77">
        <f t="shared" si="80"/>
        <v>2.9799415389063815</v>
      </c>
      <c r="E812" s="34">
        <v>92.3</v>
      </c>
      <c r="F812" s="78">
        <f t="shared" si="81"/>
        <v>40.666252579122848</v>
      </c>
      <c r="G812" s="34">
        <v>569.6</v>
      </c>
      <c r="H812" s="79">
        <f t="shared" si="82"/>
        <v>0.10709160615990919</v>
      </c>
      <c r="I812" s="36">
        <v>1.5</v>
      </c>
      <c r="J812" s="78">
        <f t="shared" si="83"/>
        <v>83.815491979847252</v>
      </c>
      <c r="K812" s="34">
        <v>2354</v>
      </c>
      <c r="L812" s="31">
        <f t="shared" si="84"/>
        <v>2.9863986169971861</v>
      </c>
      <c r="M812" s="34">
        <v>92.5</v>
      </c>
      <c r="N812" s="77">
        <f t="shared" si="85"/>
        <v>43.550586505029734</v>
      </c>
      <c r="O812" s="107">
        <v>610</v>
      </c>
      <c r="P812" s="112"/>
      <c r="Q812" s="69">
        <v>0.28000000000000003</v>
      </c>
      <c r="R812" s="108">
        <v>0.04</v>
      </c>
      <c r="S812" s="43"/>
      <c r="T812" s="69">
        <v>34.32</v>
      </c>
      <c r="U812" s="81">
        <v>6.08</v>
      </c>
      <c r="V812" s="69">
        <v>7.56</v>
      </c>
      <c r="W812" s="69">
        <v>1.33</v>
      </c>
      <c r="X812" s="101"/>
      <c r="Y812" s="101"/>
    </row>
    <row r="813" spans="1:25" x14ac:dyDescent="0.25">
      <c r="A813" s="28" t="s">
        <v>35</v>
      </c>
      <c r="B813" s="68">
        <v>40820</v>
      </c>
      <c r="C813" s="106">
        <v>1214</v>
      </c>
      <c r="D813" s="77">
        <f t="shared" si="80"/>
        <v>2.9734844608155764</v>
      </c>
      <c r="E813" s="34">
        <v>92.1</v>
      </c>
      <c r="F813" s="78">
        <f t="shared" si="81"/>
        <v>41.258826133207677</v>
      </c>
      <c r="G813" s="34">
        <v>577.9</v>
      </c>
      <c r="H813" s="79">
        <f t="shared" si="82"/>
        <v>7.1394404106606121E-2</v>
      </c>
      <c r="I813" s="36">
        <v>1</v>
      </c>
      <c r="J813" s="78">
        <f t="shared" si="83"/>
        <v>81.394313791814284</v>
      </c>
      <c r="K813" s="34">
        <v>2286</v>
      </c>
      <c r="L813" s="31">
        <f t="shared" si="84"/>
        <v>2.9573417655885645</v>
      </c>
      <c r="M813" s="34">
        <v>91.6</v>
      </c>
      <c r="N813" s="78">
        <f t="shared" si="85"/>
        <v>43.62198090913634</v>
      </c>
      <c r="O813" s="107">
        <v>611</v>
      </c>
      <c r="P813" s="112"/>
      <c r="Q813" s="69">
        <v>0.26</v>
      </c>
      <c r="R813" s="108">
        <v>0.02</v>
      </c>
      <c r="S813" s="43"/>
      <c r="T813" s="69">
        <v>34.54</v>
      </c>
      <c r="U813" s="81">
        <v>9.1</v>
      </c>
      <c r="V813" s="69">
        <v>7.55</v>
      </c>
      <c r="W813" s="69">
        <v>1.23</v>
      </c>
      <c r="X813" s="101"/>
      <c r="Y813" s="101"/>
    </row>
    <row r="814" spans="1:25" x14ac:dyDescent="0.25">
      <c r="A814" s="28" t="s">
        <v>35</v>
      </c>
      <c r="B814" s="68">
        <v>40821</v>
      </c>
      <c r="C814" s="106">
        <v>1156</v>
      </c>
      <c r="D814" s="77">
        <f t="shared" si="80"/>
        <v>2.9799415389063815</v>
      </c>
      <c r="E814" s="34">
        <v>92.3</v>
      </c>
      <c r="F814" s="78">
        <f t="shared" si="81"/>
        <v>41.444451583884856</v>
      </c>
      <c r="G814" s="34">
        <v>580.5</v>
      </c>
      <c r="H814" s="79">
        <f t="shared" si="82"/>
        <v>4.2836642463963674E-2</v>
      </c>
      <c r="I814" s="36">
        <v>0.6</v>
      </c>
      <c r="J814" s="78">
        <f t="shared" si="83"/>
        <v>80.468569190507552</v>
      </c>
      <c r="K814" s="34">
        <v>2260</v>
      </c>
      <c r="L814" s="31">
        <f t="shared" si="84"/>
        <v>2.9605703046339675</v>
      </c>
      <c r="M814" s="34">
        <v>91.7</v>
      </c>
      <c r="N814" s="77">
        <f t="shared" si="85"/>
        <v>44.100323416650603</v>
      </c>
      <c r="O814" s="107">
        <v>617.70000000000005</v>
      </c>
      <c r="P814" s="112"/>
      <c r="Q814" s="69">
        <v>0.32</v>
      </c>
      <c r="R814" s="108">
        <v>0.02</v>
      </c>
      <c r="S814" s="43"/>
      <c r="T814" s="69">
        <v>34.46</v>
      </c>
      <c r="U814" s="81">
        <v>6.26</v>
      </c>
      <c r="V814" s="69">
        <v>7.58</v>
      </c>
      <c r="W814" s="69">
        <v>1.28</v>
      </c>
      <c r="X814" s="101"/>
      <c r="Y814" s="101"/>
    </row>
    <row r="815" spans="1:25" x14ac:dyDescent="0.25">
      <c r="A815" s="28" t="s">
        <v>35</v>
      </c>
      <c r="B815" s="68">
        <v>40868</v>
      </c>
      <c r="C815" s="106">
        <v>1047</v>
      </c>
      <c r="D815" s="77">
        <f t="shared" si="80"/>
        <v>3.0638835540868432</v>
      </c>
      <c r="E815" s="34">
        <v>94.9</v>
      </c>
      <c r="F815" s="78">
        <f t="shared" si="81"/>
        <v>43.179335603675376</v>
      </c>
      <c r="G815" s="34">
        <v>604.79999999999995</v>
      </c>
      <c r="H815" s="79">
        <f t="shared" si="82"/>
        <v>2.1418321231981837E-2</v>
      </c>
      <c r="I815" s="36">
        <v>0.3</v>
      </c>
      <c r="J815" s="78">
        <f t="shared" si="83"/>
        <v>85.738192305638137</v>
      </c>
      <c r="K815" s="34">
        <v>2408</v>
      </c>
      <c r="L815" s="31">
        <f t="shared" si="84"/>
        <v>3.07356917122305</v>
      </c>
      <c r="M815" s="34">
        <v>95.2</v>
      </c>
      <c r="N815" s="78">
        <f t="shared" si="85"/>
        <v>47.405884326786463</v>
      </c>
      <c r="O815" s="107">
        <v>664</v>
      </c>
      <c r="P815" s="112"/>
      <c r="Q815" s="69">
        <v>0.36</v>
      </c>
      <c r="R815" s="108">
        <v>0.05</v>
      </c>
      <c r="S815" s="43"/>
      <c r="T815" s="69">
        <v>34.299999999999997</v>
      </c>
      <c r="U815" s="81">
        <v>8.36</v>
      </c>
      <c r="V815" s="69">
        <v>7.67</v>
      </c>
      <c r="W815" s="69">
        <v>1</v>
      </c>
      <c r="X815" s="101"/>
      <c r="Y815" s="101"/>
    </row>
    <row r="816" spans="1:25" x14ac:dyDescent="0.25">
      <c r="A816" s="28" t="s">
        <v>35</v>
      </c>
      <c r="B816" s="68">
        <v>40868</v>
      </c>
      <c r="C816" s="106">
        <v>1126</v>
      </c>
      <c r="D816" s="77">
        <f t="shared" si="80"/>
        <v>3.0509693979052335</v>
      </c>
      <c r="E816" s="34">
        <v>94.5</v>
      </c>
      <c r="F816" s="78">
        <f t="shared" si="81"/>
        <v>42.515367645483948</v>
      </c>
      <c r="G816" s="34">
        <v>595.5</v>
      </c>
      <c r="H816" s="79">
        <f t="shared" si="82"/>
        <v>2.1418321231981837E-2</v>
      </c>
      <c r="I816" s="36">
        <v>0.3</v>
      </c>
      <c r="J816" s="78">
        <f t="shared" si="83"/>
        <v>81.857186092467643</v>
      </c>
      <c r="K816" s="34">
        <v>2299</v>
      </c>
      <c r="L816" s="31">
        <f t="shared" si="84"/>
        <v>2.983170077951784</v>
      </c>
      <c r="M816" s="34">
        <v>92.4</v>
      </c>
      <c r="N816" s="77">
        <f t="shared" si="85"/>
        <v>47.505836492535714</v>
      </c>
      <c r="O816" s="107">
        <v>665.4</v>
      </c>
      <c r="P816" s="112"/>
      <c r="Q816" s="69">
        <v>1.86</v>
      </c>
      <c r="R816" s="108">
        <v>0.02</v>
      </c>
      <c r="S816" s="43"/>
      <c r="T816" s="69">
        <v>34.31</v>
      </c>
      <c r="U816" s="81">
        <v>6.55</v>
      </c>
      <c r="V816" s="69">
        <v>7.65</v>
      </c>
      <c r="W816" s="69">
        <v>1.08</v>
      </c>
      <c r="X816" s="101"/>
      <c r="Y816" s="101"/>
    </row>
    <row r="817" spans="1:25" x14ac:dyDescent="0.25">
      <c r="A817" s="28" t="s">
        <v>35</v>
      </c>
      <c r="B817" s="68">
        <v>40904</v>
      </c>
      <c r="C817" s="106">
        <v>1015</v>
      </c>
      <c r="D817" s="77">
        <f t="shared" si="80"/>
        <v>2.9734844608155764</v>
      </c>
      <c r="E817" s="34">
        <v>92.1</v>
      </c>
      <c r="F817" s="78">
        <f t="shared" si="81"/>
        <v>43.057965116694156</v>
      </c>
      <c r="G817" s="34">
        <v>603.1</v>
      </c>
      <c r="H817" s="79">
        <f t="shared" si="82"/>
        <v>0.14992824862387286</v>
      </c>
      <c r="I817" s="36">
        <v>2.1</v>
      </c>
      <c r="J817" s="78">
        <f t="shared" si="83"/>
        <v>84.954869950686302</v>
      </c>
      <c r="K817" s="34">
        <v>2386</v>
      </c>
      <c r="L817" s="31">
        <f t="shared" si="84"/>
        <v>2.983170077951784</v>
      </c>
      <c r="M817" s="34">
        <v>92.4</v>
      </c>
      <c r="N817" s="77">
        <f t="shared" si="85"/>
        <v>49.05509506164907</v>
      </c>
      <c r="O817" s="107">
        <v>687.1</v>
      </c>
      <c r="P817" s="112"/>
      <c r="Q817" s="69">
        <v>0.42</v>
      </c>
      <c r="R817" s="108">
        <v>0.06</v>
      </c>
      <c r="S817" s="43"/>
      <c r="T817" s="69">
        <v>34.200000000000003</v>
      </c>
      <c r="U817" s="81">
        <v>6.27</v>
      </c>
      <c r="V817" s="69">
        <v>7.57</v>
      </c>
      <c r="W817" s="69">
        <v>1.18</v>
      </c>
      <c r="X817" s="101"/>
      <c r="Y817" s="101"/>
    </row>
    <row r="818" spans="1:25" x14ac:dyDescent="0.25">
      <c r="A818" s="28" t="s">
        <v>35</v>
      </c>
      <c r="B818" s="68">
        <v>40904</v>
      </c>
      <c r="C818" s="106">
        <v>1000</v>
      </c>
      <c r="D818" s="77">
        <f t="shared" si="80"/>
        <v>2.9476561484523578</v>
      </c>
      <c r="E818" s="34">
        <v>91.3</v>
      </c>
      <c r="F818" s="78">
        <f t="shared" si="81"/>
        <v>42.850921344785</v>
      </c>
      <c r="G818" s="34">
        <v>600.20000000000005</v>
      </c>
      <c r="H818" s="79">
        <f t="shared" si="82"/>
        <v>4.2836642463963674E-2</v>
      </c>
      <c r="I818" s="36">
        <v>0.6</v>
      </c>
      <c r="J818" s="78">
        <f t="shared" si="83"/>
        <v>86.094247921525337</v>
      </c>
      <c r="K818" s="34">
        <v>2418</v>
      </c>
      <c r="L818" s="31">
        <f t="shared" si="84"/>
        <v>2.9863986169971861</v>
      </c>
      <c r="M818" s="34">
        <v>92.5</v>
      </c>
      <c r="N818" s="78">
        <f t="shared" si="85"/>
        <v>46.192179456974159</v>
      </c>
      <c r="O818" s="107">
        <v>647</v>
      </c>
      <c r="P818" s="112"/>
      <c r="Q818" s="69">
        <v>0.47</v>
      </c>
      <c r="R818" s="108">
        <v>0.02</v>
      </c>
      <c r="S818" s="43"/>
      <c r="T818" s="69">
        <v>34.21</v>
      </c>
      <c r="U818" s="81">
        <v>7.48</v>
      </c>
      <c r="V818" s="69">
        <v>7.62</v>
      </c>
      <c r="W818" s="69">
        <v>1.28</v>
      </c>
      <c r="X818" s="101"/>
      <c r="Y818" s="101"/>
    </row>
    <row r="819" spans="1:25" x14ac:dyDescent="0.25">
      <c r="A819" s="28" t="s">
        <v>35</v>
      </c>
      <c r="B819" s="68">
        <v>40938</v>
      </c>
      <c r="C819" s="106">
        <v>1011</v>
      </c>
      <c r="D819" s="77">
        <f t="shared" si="80"/>
        <v>2.931513453225346</v>
      </c>
      <c r="E819" s="34">
        <v>90.8</v>
      </c>
      <c r="F819" s="78">
        <f t="shared" si="81"/>
        <v>42.843781904374339</v>
      </c>
      <c r="G819" s="34">
        <v>600.1</v>
      </c>
      <c r="H819" s="79">
        <f t="shared" si="82"/>
        <v>7.8533844517266735E-2</v>
      </c>
      <c r="I819" s="36">
        <v>1.1000000000000001</v>
      </c>
      <c r="J819" s="78">
        <f t="shared" si="83"/>
        <v>85.488953374517095</v>
      </c>
      <c r="K819" s="34">
        <v>2401</v>
      </c>
      <c r="L819" s="31">
        <f t="shared" si="84"/>
        <v>2.9282849141799439</v>
      </c>
      <c r="M819" s="34">
        <v>90.7</v>
      </c>
      <c r="N819" s="77">
        <f t="shared" si="85"/>
        <v>47.127446150770702</v>
      </c>
      <c r="O819" s="107">
        <v>660.1</v>
      </c>
      <c r="P819" s="112"/>
      <c r="Q819" s="69">
        <v>0.34</v>
      </c>
      <c r="R819" s="108">
        <v>7.0000000000000007E-2</v>
      </c>
      <c r="S819" s="43"/>
      <c r="T819" s="69">
        <v>34.4</v>
      </c>
      <c r="U819" s="81">
        <v>6.28</v>
      </c>
      <c r="V819" s="69">
        <v>7.52</v>
      </c>
      <c r="W819" s="69">
        <v>1.1599999999999999</v>
      </c>
      <c r="X819" s="101"/>
      <c r="Y819" s="101"/>
    </row>
    <row r="820" spans="1:25" x14ac:dyDescent="0.25">
      <c r="A820" s="28" t="s">
        <v>35</v>
      </c>
      <c r="B820" s="68">
        <v>40938</v>
      </c>
      <c r="C820" s="106">
        <v>934</v>
      </c>
      <c r="D820" s="77">
        <f t="shared" ref="D820:D883" si="86">E820/30.973762</f>
        <v>2.908913679907529</v>
      </c>
      <c r="E820" s="34">
        <v>90.1</v>
      </c>
      <c r="F820" s="78">
        <f t="shared" ref="F820:F883" si="87">G820/14.0067</f>
        <v>42.908036868070276</v>
      </c>
      <c r="G820" s="34">
        <v>601</v>
      </c>
      <c r="H820" s="79">
        <f t="shared" ref="H820:H883" si="88">I820/14.0067</f>
        <v>7.8533844517266735E-2</v>
      </c>
      <c r="I820" s="36">
        <v>1.1000000000000001</v>
      </c>
      <c r="J820" s="78">
        <f t="shared" ref="J820:J883" si="89">K820/28.0855</f>
        <v>85.560164497694544</v>
      </c>
      <c r="K820" s="34">
        <v>2403</v>
      </c>
      <c r="L820" s="31">
        <f t="shared" ref="L820:L883" si="90">M820/30.973762</f>
        <v>2.8959995237259202</v>
      </c>
      <c r="M820" s="34">
        <v>89.7</v>
      </c>
      <c r="N820" s="78">
        <f t="shared" ref="N820:N883" si="91">O820/14.0067</f>
        <v>46.856147415165594</v>
      </c>
      <c r="O820" s="107">
        <v>656.3</v>
      </c>
      <c r="P820" s="112"/>
      <c r="Q820" s="69">
        <v>0.43</v>
      </c>
      <c r="R820" s="108">
        <v>0.02</v>
      </c>
      <c r="S820" s="43"/>
      <c r="T820" s="69">
        <v>34.53</v>
      </c>
      <c r="U820" s="81">
        <v>7.84</v>
      </c>
      <c r="V820" s="69">
        <v>7.66</v>
      </c>
      <c r="W820" s="69">
        <v>1.22</v>
      </c>
      <c r="X820" s="101"/>
      <c r="Y820" s="101"/>
    </row>
    <row r="821" spans="1:25" x14ac:dyDescent="0.25">
      <c r="A821" s="28" t="s">
        <v>35</v>
      </c>
      <c r="B821" s="68">
        <v>40966</v>
      </c>
      <c r="C821" s="106">
        <v>1019</v>
      </c>
      <c r="D821" s="77">
        <f t="shared" si="86"/>
        <v>2.9993127731787959</v>
      </c>
      <c r="E821" s="34">
        <v>92.9</v>
      </c>
      <c r="F821" s="78">
        <f t="shared" si="87"/>
        <v>41.672913677025996</v>
      </c>
      <c r="G821" s="34">
        <v>583.70000000000005</v>
      </c>
      <c r="H821" s="79">
        <f t="shared" si="88"/>
        <v>7.1394404106606127E-3</v>
      </c>
      <c r="I821" s="36">
        <v>0.1</v>
      </c>
      <c r="J821" s="78">
        <f t="shared" si="89"/>
        <v>85.026081073863736</v>
      </c>
      <c r="K821" s="34">
        <v>2388</v>
      </c>
      <c r="L821" s="31">
        <f t="shared" si="90"/>
        <v>2.744258188592009</v>
      </c>
      <c r="M821" s="34">
        <v>85</v>
      </c>
      <c r="N821" s="77">
        <f t="shared" si="91"/>
        <v>48.876609051382552</v>
      </c>
      <c r="O821" s="107">
        <v>684.6</v>
      </c>
      <c r="P821" s="112"/>
      <c r="Q821" s="69">
        <v>0.56000000000000005</v>
      </c>
      <c r="R821" s="108">
        <v>0.05</v>
      </c>
      <c r="S821" s="43"/>
      <c r="T821" s="69">
        <v>34.4</v>
      </c>
      <c r="U821" s="81">
        <v>6.13</v>
      </c>
      <c r="V821" s="69">
        <v>7.53</v>
      </c>
      <c r="W821" s="69">
        <v>1.24</v>
      </c>
      <c r="X821" s="101"/>
      <c r="Y821" s="101"/>
    </row>
    <row r="822" spans="1:25" x14ac:dyDescent="0.25">
      <c r="A822" s="28" t="s">
        <v>35</v>
      </c>
      <c r="B822" s="68">
        <v>40966</v>
      </c>
      <c r="C822" s="106">
        <v>959</v>
      </c>
      <c r="D822" s="77">
        <f t="shared" si="86"/>
        <v>2.9411990703615527</v>
      </c>
      <c r="E822" s="34">
        <v>91.1</v>
      </c>
      <c r="F822" s="78">
        <f t="shared" si="87"/>
        <v>41.580100951687406</v>
      </c>
      <c r="G822" s="34">
        <v>582.4</v>
      </c>
      <c r="H822" s="79">
        <f t="shared" si="88"/>
        <v>7.1394404106606127E-3</v>
      </c>
      <c r="I822" s="36">
        <v>0.1</v>
      </c>
      <c r="J822" s="78">
        <f t="shared" si="89"/>
        <v>84.029125349379569</v>
      </c>
      <c r="K822" s="34">
        <v>2360</v>
      </c>
      <c r="L822" s="31">
        <f t="shared" si="90"/>
        <v>2.8056004304546538</v>
      </c>
      <c r="M822" s="34">
        <v>86.9</v>
      </c>
      <c r="N822" s="78">
        <f t="shared" si="91"/>
        <v>46.342107705598039</v>
      </c>
      <c r="O822" s="107">
        <v>649.1</v>
      </c>
      <c r="P822" s="112"/>
      <c r="Q822" s="69">
        <v>2.0099999999999998</v>
      </c>
      <c r="R822" s="108">
        <v>0.06</v>
      </c>
      <c r="S822" s="43"/>
      <c r="T822" s="69">
        <v>34.369999999999997</v>
      </c>
      <c r="U822" s="81">
        <v>7.92</v>
      </c>
      <c r="V822" s="69">
        <v>7.58</v>
      </c>
      <c r="W822" s="69">
        <v>1.19</v>
      </c>
      <c r="X822" s="101"/>
      <c r="Y822" s="101"/>
    </row>
    <row r="823" spans="1:25" x14ac:dyDescent="0.25">
      <c r="A823" s="28" t="s">
        <v>35</v>
      </c>
      <c r="B823" s="68">
        <v>40996</v>
      </c>
      <c r="C823" s="106">
        <v>943</v>
      </c>
      <c r="D823" s="77">
        <f t="shared" si="86"/>
        <v>2.9896271560425882</v>
      </c>
      <c r="E823" s="34">
        <v>92.6</v>
      </c>
      <c r="F823" s="78">
        <f t="shared" si="87"/>
        <v>38.110332912106344</v>
      </c>
      <c r="G823" s="34">
        <v>533.79999999999995</v>
      </c>
      <c r="H823" s="79">
        <f t="shared" si="88"/>
        <v>0.37125090135435185</v>
      </c>
      <c r="I823" s="36">
        <v>5.2</v>
      </c>
      <c r="J823" s="78">
        <f t="shared" si="89"/>
        <v>80.148119136209075</v>
      </c>
      <c r="K823" s="34">
        <v>2251</v>
      </c>
      <c r="L823" s="31">
        <f t="shared" si="90"/>
        <v>2.8443428989994821</v>
      </c>
      <c r="M823" s="34">
        <v>88.1</v>
      </c>
      <c r="N823" s="77">
        <f t="shared" si="91"/>
        <v>43.222172246139344</v>
      </c>
      <c r="O823" s="107">
        <v>605.4</v>
      </c>
      <c r="P823" s="112"/>
      <c r="Q823" s="69">
        <v>0.44</v>
      </c>
      <c r="R823" s="108">
        <v>0.02</v>
      </c>
      <c r="S823" s="43"/>
      <c r="T823" s="69">
        <v>34.380000000000003</v>
      </c>
      <c r="U823" s="81">
        <v>6.16</v>
      </c>
      <c r="V823" s="69">
        <v>7.55</v>
      </c>
      <c r="W823" s="69">
        <v>1.01</v>
      </c>
      <c r="X823" s="101"/>
      <c r="Y823" s="101"/>
    </row>
    <row r="824" spans="1:25" x14ac:dyDescent="0.25">
      <c r="A824" s="28" t="s">
        <v>35</v>
      </c>
      <c r="B824" s="68">
        <v>40996</v>
      </c>
      <c r="C824" s="106">
        <v>909</v>
      </c>
      <c r="D824" s="77">
        <f t="shared" si="86"/>
        <v>2.8992280627713223</v>
      </c>
      <c r="E824" s="34">
        <v>89.8</v>
      </c>
      <c r="F824" s="78">
        <f t="shared" si="87"/>
        <v>37.646269285413403</v>
      </c>
      <c r="G824" s="34">
        <v>527.29999999999995</v>
      </c>
      <c r="H824" s="79">
        <f t="shared" si="88"/>
        <v>0.35697202053303062</v>
      </c>
      <c r="I824" s="36">
        <v>5</v>
      </c>
      <c r="J824" s="78">
        <f t="shared" si="89"/>
        <v>78.759502234248984</v>
      </c>
      <c r="K824" s="34">
        <v>2212</v>
      </c>
      <c r="L824" s="31">
        <f t="shared" si="90"/>
        <v>2.6990586419563756</v>
      </c>
      <c r="M824" s="34">
        <v>83.6</v>
      </c>
      <c r="N824" s="78">
        <f t="shared" si="91"/>
        <v>41.828553477978396</v>
      </c>
      <c r="O824" s="107">
        <v>585.88</v>
      </c>
      <c r="P824" s="112"/>
      <c r="Q824" s="69">
        <v>0.49</v>
      </c>
      <c r="R824" s="108">
        <v>0.02</v>
      </c>
      <c r="S824" s="43"/>
      <c r="T824" s="69">
        <v>34.33</v>
      </c>
      <c r="U824" s="81">
        <v>7.93</v>
      </c>
      <c r="V824" s="69">
        <v>7.57</v>
      </c>
      <c r="W824" s="69">
        <v>1.03</v>
      </c>
      <c r="X824" s="101"/>
      <c r="Y824" s="101"/>
    </row>
    <row r="825" spans="1:25" x14ac:dyDescent="0.25">
      <c r="A825" s="28" t="s">
        <v>35</v>
      </c>
      <c r="B825" s="68">
        <v>41015</v>
      </c>
      <c r="C825" s="106">
        <v>946</v>
      </c>
      <c r="D825" s="77">
        <f t="shared" si="86"/>
        <v>3.1930251159029375</v>
      </c>
      <c r="E825" s="34">
        <v>98.9</v>
      </c>
      <c r="F825" s="78">
        <f t="shared" si="87"/>
        <v>42.900897427659615</v>
      </c>
      <c r="G825" s="34">
        <v>600.9</v>
      </c>
      <c r="H825" s="79">
        <f t="shared" si="88"/>
        <v>7.1394404106606127E-3</v>
      </c>
      <c r="I825" s="36">
        <v>0.1</v>
      </c>
      <c r="J825" s="78">
        <f t="shared" si="89"/>
        <v>80.148119136209075</v>
      </c>
      <c r="K825" s="34">
        <v>2251</v>
      </c>
      <c r="L825" s="31">
        <f t="shared" si="90"/>
        <v>3.1510541083127066</v>
      </c>
      <c r="M825" s="34">
        <v>97.6</v>
      </c>
      <c r="N825" s="77">
        <f t="shared" si="91"/>
        <v>48.048433963745921</v>
      </c>
      <c r="O825" s="107">
        <v>673</v>
      </c>
      <c r="P825" s="112"/>
      <c r="Q825" s="69">
        <v>0.52</v>
      </c>
      <c r="R825" s="108">
        <v>0.02</v>
      </c>
      <c r="S825" s="43"/>
      <c r="T825" s="69">
        <v>34.4</v>
      </c>
      <c r="U825" s="81">
        <v>6.2</v>
      </c>
      <c r="V825" s="69">
        <v>7.56</v>
      </c>
      <c r="W825" s="69">
        <v>1.01</v>
      </c>
      <c r="X825" s="101"/>
      <c r="Y825" s="101"/>
    </row>
    <row r="826" spans="1:25" x14ac:dyDescent="0.25">
      <c r="A826" s="28" t="s">
        <v>35</v>
      </c>
      <c r="B826" s="68">
        <v>41015</v>
      </c>
      <c r="C826" s="106">
        <v>934</v>
      </c>
      <c r="D826" s="77">
        <f t="shared" si="86"/>
        <v>3.1187687178586829</v>
      </c>
      <c r="E826" s="34">
        <v>96.6</v>
      </c>
      <c r="F826" s="78">
        <f t="shared" si="87"/>
        <v>42.529646526305271</v>
      </c>
      <c r="G826" s="34">
        <v>595.70000000000005</v>
      </c>
      <c r="H826" s="79">
        <f t="shared" si="88"/>
        <v>1.4278880821321225E-2</v>
      </c>
      <c r="I826" s="36">
        <v>0.2</v>
      </c>
      <c r="J826" s="78">
        <f t="shared" si="89"/>
        <v>78.439052179950508</v>
      </c>
      <c r="K826" s="34">
        <v>2203</v>
      </c>
      <c r="L826" s="31">
        <f t="shared" si="90"/>
        <v>3.1413684911764994</v>
      </c>
      <c r="M826" s="34">
        <v>97.3</v>
      </c>
      <c r="N826" s="78">
        <f t="shared" si="91"/>
        <v>46.235016099438127</v>
      </c>
      <c r="O826" s="107">
        <v>647.6</v>
      </c>
      <c r="P826" s="112"/>
      <c r="Q826" s="69">
        <v>0.28000000000000003</v>
      </c>
      <c r="R826" s="108">
        <v>0.02</v>
      </c>
      <c r="S826" s="43"/>
      <c r="T826" s="69">
        <v>34.39</v>
      </c>
      <c r="U826" s="81">
        <v>7.81</v>
      </c>
      <c r="V826" s="69">
        <v>7.46</v>
      </c>
      <c r="W826" s="69">
        <v>1.05</v>
      </c>
      <c r="X826" s="101"/>
      <c r="Y826" s="101"/>
    </row>
    <row r="827" spans="1:25" x14ac:dyDescent="0.25">
      <c r="A827" s="28" t="s">
        <v>35</v>
      </c>
      <c r="B827" s="68">
        <v>41053</v>
      </c>
      <c r="C827" s="106">
        <v>952</v>
      </c>
      <c r="D827" s="77">
        <f t="shared" si="86"/>
        <v>3.1833394987667303</v>
      </c>
      <c r="E827" s="34">
        <v>98.6</v>
      </c>
      <c r="F827" s="78">
        <f t="shared" si="87"/>
        <v>44.264530546095799</v>
      </c>
      <c r="G827" s="34">
        <v>620</v>
      </c>
      <c r="H827" s="79">
        <f t="shared" si="88"/>
        <v>0.14992824862387286</v>
      </c>
      <c r="I827" s="36">
        <v>2.1</v>
      </c>
      <c r="J827" s="78">
        <f t="shared" si="89"/>
        <v>86.23667016788022</v>
      </c>
      <c r="K827" s="34">
        <v>2422</v>
      </c>
      <c r="L827" s="31">
        <f t="shared" si="90"/>
        <v>3.1962536549483396</v>
      </c>
      <c r="M827" s="34">
        <v>99</v>
      </c>
      <c r="N827" s="77">
        <f t="shared" si="91"/>
        <v>47.555812575410343</v>
      </c>
      <c r="O827" s="107">
        <v>666.1</v>
      </c>
      <c r="P827" s="112"/>
      <c r="Q827" s="69">
        <v>0.51</v>
      </c>
      <c r="R827" s="108">
        <v>0.04</v>
      </c>
      <c r="S827" s="43"/>
      <c r="T827" s="69">
        <v>34.270000000000003</v>
      </c>
      <c r="U827" s="81">
        <v>6.1</v>
      </c>
      <c r="V827" s="69">
        <v>7.55</v>
      </c>
      <c r="W827" s="69">
        <v>1.26</v>
      </c>
      <c r="X827" s="101"/>
      <c r="Y827" s="101"/>
    </row>
    <row r="828" spans="1:25" x14ac:dyDescent="0.25">
      <c r="A828" s="28" t="s">
        <v>35</v>
      </c>
      <c r="B828" s="68">
        <v>41053</v>
      </c>
      <c r="C828" s="106">
        <v>1042</v>
      </c>
      <c r="D828" s="77">
        <f t="shared" si="86"/>
        <v>3.1510541083127066</v>
      </c>
      <c r="E828" s="34">
        <v>97.6</v>
      </c>
      <c r="F828" s="78">
        <f t="shared" si="87"/>
        <v>44.043207893365313</v>
      </c>
      <c r="G828" s="34">
        <v>616.9</v>
      </c>
      <c r="H828" s="79">
        <f t="shared" si="88"/>
        <v>0.16420712944519406</v>
      </c>
      <c r="I828" s="36">
        <v>2.2999999999999998</v>
      </c>
      <c r="J828" s="78">
        <f t="shared" si="89"/>
        <v>86.272275729468944</v>
      </c>
      <c r="K828" s="34">
        <v>2423</v>
      </c>
      <c r="L828" s="31">
        <f t="shared" si="90"/>
        <v>3.338309372946044</v>
      </c>
      <c r="M828" s="34">
        <v>103.4</v>
      </c>
      <c r="N828" s="78">
        <f t="shared" si="91"/>
        <v>45.985135685065003</v>
      </c>
      <c r="O828" s="107">
        <v>644.1</v>
      </c>
      <c r="P828" s="112"/>
      <c r="Q828" s="69">
        <v>0.48</v>
      </c>
      <c r="R828" s="108">
        <v>0.05</v>
      </c>
      <c r="S828" s="43"/>
      <c r="T828" s="69">
        <v>34.31</v>
      </c>
      <c r="U828" s="81">
        <v>7.75</v>
      </c>
      <c r="V828" s="69">
        <v>7.52</v>
      </c>
      <c r="W828" s="69">
        <v>1.1000000000000001</v>
      </c>
      <c r="X828" s="101"/>
      <c r="Y828" s="101"/>
    </row>
    <row r="829" spans="1:25" x14ac:dyDescent="0.25">
      <c r="A829" s="28" t="s">
        <v>35</v>
      </c>
      <c r="B829" s="68">
        <v>41079</v>
      </c>
      <c r="C829" s="106">
        <v>953</v>
      </c>
      <c r="D829" s="77">
        <f t="shared" si="86"/>
        <v>3.0445123198144284</v>
      </c>
      <c r="E829" s="34">
        <v>94.3</v>
      </c>
      <c r="F829" s="78">
        <f t="shared" si="87"/>
        <v>42.808084702321032</v>
      </c>
      <c r="G829" s="34">
        <v>599.6</v>
      </c>
      <c r="H829" s="79">
        <f t="shared" si="88"/>
        <v>0.32127481847972755</v>
      </c>
      <c r="I829" s="36">
        <v>4.5</v>
      </c>
      <c r="J829" s="78">
        <f t="shared" si="89"/>
        <v>78.047391002474583</v>
      </c>
      <c r="K829" s="34">
        <v>2192</v>
      </c>
      <c r="L829" s="31">
        <f t="shared" si="90"/>
        <v>3.002541312224198</v>
      </c>
      <c r="M829" s="34">
        <v>93</v>
      </c>
      <c r="N829" s="77">
        <f t="shared" si="91"/>
        <v>45.792370793977163</v>
      </c>
      <c r="O829" s="107">
        <v>641.4</v>
      </c>
      <c r="P829" s="112"/>
      <c r="Q829" s="69">
        <v>0.37</v>
      </c>
      <c r="R829" s="108">
        <v>0.02</v>
      </c>
      <c r="S829" s="43"/>
      <c r="T829" s="69">
        <v>34.44</v>
      </c>
      <c r="U829" s="81">
        <v>6.18</v>
      </c>
      <c r="V829" s="69">
        <v>7.46</v>
      </c>
      <c r="W829" s="69">
        <v>1.0900000000000001</v>
      </c>
      <c r="X829" s="101"/>
      <c r="Y829" s="101"/>
    </row>
    <row r="830" spans="1:25" ht="15.75" thickBot="1" x14ac:dyDescent="0.3">
      <c r="A830" s="45" t="s">
        <v>35</v>
      </c>
      <c r="B830" s="83">
        <v>41079</v>
      </c>
      <c r="C830" s="109">
        <v>925</v>
      </c>
      <c r="D830" s="70">
        <f t="shared" si="86"/>
        <v>3.0154554684058077</v>
      </c>
      <c r="E830" s="51">
        <v>93.4</v>
      </c>
      <c r="F830" s="71">
        <f t="shared" si="87"/>
        <v>42.765248059857065</v>
      </c>
      <c r="G830" s="51">
        <v>599</v>
      </c>
      <c r="H830" s="72">
        <f t="shared" si="88"/>
        <v>0.62113131572747327</v>
      </c>
      <c r="I830" s="53">
        <v>8.6999999999999993</v>
      </c>
      <c r="J830" s="71">
        <f t="shared" si="89"/>
        <v>79.36479678125724</v>
      </c>
      <c r="K830" s="51">
        <v>2229</v>
      </c>
      <c r="L830" s="48">
        <f t="shared" si="90"/>
        <v>2.9185992970437367</v>
      </c>
      <c r="M830" s="51">
        <v>90.4</v>
      </c>
      <c r="N830" s="71">
        <f t="shared" si="91"/>
        <v>45.271191643998947</v>
      </c>
      <c r="O830" s="110">
        <v>634.1</v>
      </c>
      <c r="P830" s="113"/>
      <c r="Q830" s="73">
        <v>0.51500000000000001</v>
      </c>
      <c r="R830" s="111">
        <v>7.0000000000000007E-2</v>
      </c>
      <c r="S830" s="86"/>
      <c r="T830" s="73">
        <v>34.42</v>
      </c>
      <c r="U830" s="76">
        <v>8.0399999999999991</v>
      </c>
      <c r="V830" s="73">
        <v>7.75</v>
      </c>
      <c r="W830" s="73">
        <v>1.1499999999999999</v>
      </c>
      <c r="X830" s="105"/>
      <c r="Y830" s="105"/>
    </row>
    <row r="831" spans="1:25" x14ac:dyDescent="0.25">
      <c r="A831" s="28" t="s">
        <v>35</v>
      </c>
      <c r="B831" s="68">
        <v>41093</v>
      </c>
      <c r="C831" s="106">
        <v>942</v>
      </c>
      <c r="D831" s="77">
        <f t="shared" si="86"/>
        <v>3.0348267026782216</v>
      </c>
      <c r="E831" s="34">
        <v>94</v>
      </c>
      <c r="F831" s="78">
        <f t="shared" si="87"/>
        <v>40.573439853784258</v>
      </c>
      <c r="G831" s="34">
        <v>568.29999999999995</v>
      </c>
      <c r="H831" s="79">
        <f t="shared" si="88"/>
        <v>0.30699593765840633</v>
      </c>
      <c r="I831" s="36">
        <v>4.3</v>
      </c>
      <c r="J831" s="78">
        <f t="shared" si="89"/>
        <v>80.361752505741393</v>
      </c>
      <c r="K831" s="34">
        <v>2257</v>
      </c>
      <c r="L831" s="31">
        <f t="shared" si="90"/>
        <v>3.2059392720845468</v>
      </c>
      <c r="M831" s="34">
        <v>99.3</v>
      </c>
      <c r="N831" s="78">
        <f t="shared" si="91"/>
        <v>42.786666381089049</v>
      </c>
      <c r="O831" s="107">
        <v>599.29999999999995</v>
      </c>
      <c r="P831" s="112"/>
      <c r="Q831" s="69">
        <v>0.55249999999999999</v>
      </c>
      <c r="R831" s="108">
        <v>0.02</v>
      </c>
      <c r="S831" s="43"/>
      <c r="T831" s="69">
        <v>34.58</v>
      </c>
      <c r="U831" s="81">
        <v>7.8</v>
      </c>
      <c r="V831" s="69">
        <v>7.57</v>
      </c>
      <c r="W831" s="69">
        <v>1.29</v>
      </c>
      <c r="X831" s="101"/>
      <c r="Y831" s="101"/>
    </row>
    <row r="832" spans="1:25" x14ac:dyDescent="0.25">
      <c r="A832" s="28" t="s">
        <v>35</v>
      </c>
      <c r="B832" s="68">
        <v>41093</v>
      </c>
      <c r="C832" s="106">
        <v>958</v>
      </c>
      <c r="D832" s="77">
        <f t="shared" si="86"/>
        <v>3.1639682644943163</v>
      </c>
      <c r="E832" s="34">
        <v>98</v>
      </c>
      <c r="F832" s="78">
        <f t="shared" si="87"/>
        <v>40.880435791442665</v>
      </c>
      <c r="G832" s="34">
        <v>572.6</v>
      </c>
      <c r="H832" s="79">
        <f t="shared" si="88"/>
        <v>0.21418321231981838</v>
      </c>
      <c r="I832" s="36">
        <v>3</v>
      </c>
      <c r="J832" s="78">
        <f t="shared" si="89"/>
        <v>77.691335386587383</v>
      </c>
      <c r="K832" s="34">
        <v>2182</v>
      </c>
      <c r="L832" s="31">
        <f t="shared" si="90"/>
        <v>3.215624889220754</v>
      </c>
      <c r="M832" s="34">
        <v>99.6</v>
      </c>
      <c r="N832" s="77">
        <f t="shared" si="91"/>
        <v>41.587240392098067</v>
      </c>
      <c r="O832" s="107">
        <v>582.5</v>
      </c>
      <c r="P832" s="112"/>
      <c r="Q832" s="69">
        <v>1.1625000000000001</v>
      </c>
      <c r="R832" s="108">
        <v>0.02</v>
      </c>
      <c r="S832" s="43"/>
      <c r="T832" s="69">
        <v>34.57</v>
      </c>
      <c r="U832" s="81">
        <v>6.06</v>
      </c>
      <c r="V832" s="69">
        <v>7.61</v>
      </c>
      <c r="W832" s="69">
        <v>1.68</v>
      </c>
      <c r="X832" s="101"/>
      <c r="Y832" s="101"/>
    </row>
    <row r="833" spans="1:25" x14ac:dyDescent="0.25">
      <c r="A833" s="28" t="s">
        <v>35</v>
      </c>
      <c r="B833" s="68">
        <v>41148</v>
      </c>
      <c r="C833" s="106">
        <v>1016</v>
      </c>
      <c r="D833" s="77">
        <f t="shared" si="86"/>
        <v>3.0219125464966119</v>
      </c>
      <c r="E833" s="34">
        <v>93.6</v>
      </c>
      <c r="F833" s="78">
        <f t="shared" si="87"/>
        <v>43.62198090913634</v>
      </c>
      <c r="G833" s="34">
        <v>611</v>
      </c>
      <c r="H833" s="79">
        <f t="shared" si="88"/>
        <v>0.1213704869812304</v>
      </c>
      <c r="I833" s="36">
        <v>1.7</v>
      </c>
      <c r="J833" s="78">
        <f t="shared" si="89"/>
        <v>92.147193391607772</v>
      </c>
      <c r="K833" s="34">
        <v>2588</v>
      </c>
      <c r="L833" s="31">
        <f t="shared" si="90"/>
        <v>3.170425342585121</v>
      </c>
      <c r="M833" s="34">
        <v>98.2</v>
      </c>
      <c r="N833" s="78">
        <f t="shared" si="91"/>
        <v>47.284513839805228</v>
      </c>
      <c r="O833" s="107">
        <v>662.3</v>
      </c>
      <c r="P833" s="112"/>
      <c r="Q833" s="69">
        <v>0.45</v>
      </c>
      <c r="R833" s="108">
        <v>0.02</v>
      </c>
      <c r="S833" s="43"/>
      <c r="T833" s="69">
        <v>34.35</v>
      </c>
      <c r="U833" s="81">
        <v>7.3</v>
      </c>
      <c r="V833" s="69">
        <v>7.57</v>
      </c>
      <c r="W833" s="69">
        <v>1.35</v>
      </c>
      <c r="X833" s="101"/>
      <c r="Y833" s="101"/>
    </row>
    <row r="834" spans="1:25" x14ac:dyDescent="0.25">
      <c r="A834" s="28" t="s">
        <v>35</v>
      </c>
      <c r="B834" s="68">
        <v>41148</v>
      </c>
      <c r="C834" s="106">
        <v>1029</v>
      </c>
      <c r="D834" s="77">
        <f t="shared" si="86"/>
        <v>3.0574264759960381</v>
      </c>
      <c r="E834" s="34">
        <v>94.7</v>
      </c>
      <c r="F834" s="78">
        <f t="shared" si="87"/>
        <v>45.192657799481672</v>
      </c>
      <c r="G834" s="34">
        <v>633</v>
      </c>
      <c r="H834" s="79">
        <f t="shared" si="88"/>
        <v>0.19276489108783654</v>
      </c>
      <c r="I834" s="36">
        <v>2.7</v>
      </c>
      <c r="J834" s="78">
        <f t="shared" si="89"/>
        <v>92.859304623382172</v>
      </c>
      <c r="K834" s="34">
        <v>2608</v>
      </c>
      <c r="L834" s="31">
        <f t="shared" si="90"/>
        <v>3.080026249313855</v>
      </c>
      <c r="M834" s="34">
        <v>95.4</v>
      </c>
      <c r="N834" s="77">
        <f t="shared" si="91"/>
        <v>48.40540598427895</v>
      </c>
      <c r="O834" s="107">
        <v>678</v>
      </c>
      <c r="P834" s="112"/>
      <c r="Q834" s="69">
        <v>0.52</v>
      </c>
      <c r="R834" s="108">
        <v>0.03</v>
      </c>
      <c r="S834" s="43"/>
      <c r="T834" s="69">
        <v>34.44</v>
      </c>
      <c r="U834" s="81">
        <v>5.62</v>
      </c>
      <c r="V834" s="69">
        <v>7.58</v>
      </c>
      <c r="W834" s="69">
        <v>1.3</v>
      </c>
      <c r="X834" s="101"/>
      <c r="Y834" s="101"/>
    </row>
    <row r="835" spans="1:25" x14ac:dyDescent="0.25">
      <c r="A835" s="28" t="s">
        <v>35</v>
      </c>
      <c r="B835" s="68">
        <v>41178</v>
      </c>
      <c r="C835" s="106">
        <v>1003</v>
      </c>
      <c r="D835" s="77">
        <f t="shared" si="86"/>
        <v>3.080026249313855</v>
      </c>
      <c r="E835" s="34">
        <v>95.4</v>
      </c>
      <c r="F835" s="78">
        <f t="shared" si="87"/>
        <v>42.886618546838299</v>
      </c>
      <c r="G835" s="34">
        <v>600.70000000000005</v>
      </c>
      <c r="H835" s="79">
        <f t="shared" si="88"/>
        <v>2.1418321231981837E-2</v>
      </c>
      <c r="I835" s="36">
        <v>0.3</v>
      </c>
      <c r="J835" s="78">
        <f t="shared" si="89"/>
        <v>93.144149116091938</v>
      </c>
      <c r="K835" s="34">
        <v>2616</v>
      </c>
      <c r="L835" s="31">
        <f t="shared" si="90"/>
        <v>3.267281513947192</v>
      </c>
      <c r="M835" s="34">
        <v>101.2</v>
      </c>
      <c r="N835" s="78">
        <f t="shared" si="91"/>
        <v>49.169326108219643</v>
      </c>
      <c r="O835" s="107">
        <v>688.7</v>
      </c>
      <c r="P835" s="112"/>
      <c r="Q835" s="69">
        <v>0.64</v>
      </c>
      <c r="R835" s="108">
        <v>0.05</v>
      </c>
      <c r="S835" s="43"/>
      <c r="T835" s="69">
        <v>34.46</v>
      </c>
      <c r="U835" s="81">
        <v>8.34</v>
      </c>
      <c r="V835" s="69">
        <v>7.42</v>
      </c>
      <c r="W835" s="69">
        <v>1.31</v>
      </c>
      <c r="X835" s="101"/>
      <c r="Y835" s="101"/>
    </row>
    <row r="836" spans="1:25" x14ac:dyDescent="0.25">
      <c r="A836" s="28" t="s">
        <v>35</v>
      </c>
      <c r="B836" s="68">
        <v>41178</v>
      </c>
      <c r="C836" s="106">
        <v>1015</v>
      </c>
      <c r="D836" s="77">
        <f t="shared" si="86"/>
        <v>3.1155401788132808</v>
      </c>
      <c r="E836" s="34">
        <v>96.5</v>
      </c>
      <c r="F836" s="78">
        <f t="shared" si="87"/>
        <v>43.186475044086045</v>
      </c>
      <c r="G836" s="34">
        <v>604.9</v>
      </c>
      <c r="H836" s="79">
        <f t="shared" si="88"/>
        <v>0.12850992739189102</v>
      </c>
      <c r="I836" s="36">
        <v>1.8</v>
      </c>
      <c r="J836" s="78">
        <f t="shared" si="89"/>
        <v>94.212315963753539</v>
      </c>
      <c r="K836" s="34">
        <v>2646</v>
      </c>
      <c r="L836" s="31">
        <f t="shared" si="90"/>
        <v>3.2382246625385704</v>
      </c>
      <c r="M836" s="34">
        <v>100.3</v>
      </c>
      <c r="N836" s="77">
        <f t="shared" si="91"/>
        <v>46.242155539848788</v>
      </c>
      <c r="O836" s="107">
        <v>647.70000000000005</v>
      </c>
      <c r="P836" s="112"/>
      <c r="Q836" s="69">
        <v>0.69</v>
      </c>
      <c r="R836" s="108">
        <v>0.03</v>
      </c>
      <c r="S836" s="43"/>
      <c r="T836" s="69">
        <v>34.46</v>
      </c>
      <c r="U836" s="81">
        <v>6.19</v>
      </c>
      <c r="V836" s="69">
        <v>7.44</v>
      </c>
      <c r="W836" s="69">
        <v>1.35</v>
      </c>
      <c r="X836" s="101"/>
      <c r="Y836" s="101"/>
    </row>
    <row r="837" spans="1:25" x14ac:dyDescent="0.25">
      <c r="A837" s="28" t="s">
        <v>35</v>
      </c>
      <c r="B837" s="68">
        <v>41192</v>
      </c>
      <c r="C837" s="106">
        <v>915</v>
      </c>
      <c r="D837" s="77">
        <f t="shared" si="86"/>
        <v>3.0122269293604051</v>
      </c>
      <c r="E837" s="34">
        <v>93.3</v>
      </c>
      <c r="F837" s="78">
        <f t="shared" si="87"/>
        <v>42.179813946182897</v>
      </c>
      <c r="G837" s="34">
        <v>590.79999999999995</v>
      </c>
      <c r="H837" s="79">
        <f t="shared" si="88"/>
        <v>9.9952165749248562E-2</v>
      </c>
      <c r="I837" s="36">
        <v>1.4</v>
      </c>
      <c r="J837" s="78">
        <f t="shared" si="89"/>
        <v>89.22753734133272</v>
      </c>
      <c r="K837" s="34">
        <v>2506</v>
      </c>
      <c r="L837" s="31">
        <f t="shared" si="90"/>
        <v>3.1187687178586829</v>
      </c>
      <c r="M837" s="34">
        <v>96.6</v>
      </c>
      <c r="N837" s="78">
        <f t="shared" si="91"/>
        <v>46.784753011058989</v>
      </c>
      <c r="O837" s="107">
        <v>655.29999999999995</v>
      </c>
      <c r="P837" s="112"/>
      <c r="Q837" s="69">
        <v>0.55000000000000004</v>
      </c>
      <c r="R837" s="108">
        <v>0.03</v>
      </c>
      <c r="S837" s="43"/>
      <c r="T837" s="69">
        <v>34.42</v>
      </c>
      <c r="U837" s="81">
        <v>7.7</v>
      </c>
      <c r="V837" s="69">
        <v>7.44</v>
      </c>
      <c r="W837" s="69">
        <v>1.29</v>
      </c>
      <c r="X837" s="101"/>
      <c r="Y837" s="101"/>
    </row>
    <row r="838" spans="1:25" x14ac:dyDescent="0.25">
      <c r="A838" s="28" t="s">
        <v>35</v>
      </c>
      <c r="B838" s="68">
        <v>41192</v>
      </c>
      <c r="C838" s="106">
        <v>930</v>
      </c>
      <c r="D838" s="77">
        <f t="shared" si="86"/>
        <v>3.0477408588598314</v>
      </c>
      <c r="E838" s="34">
        <v>94.4</v>
      </c>
      <c r="F838" s="78">
        <f t="shared" si="87"/>
        <v>42.079861780433646</v>
      </c>
      <c r="G838" s="34">
        <v>589.4</v>
      </c>
      <c r="H838" s="79">
        <f t="shared" si="88"/>
        <v>0.1213704869812304</v>
      </c>
      <c r="I838" s="36">
        <v>1.7</v>
      </c>
      <c r="J838" s="78">
        <f t="shared" si="89"/>
        <v>89.298748464510155</v>
      </c>
      <c r="K838" s="34">
        <v>2508</v>
      </c>
      <c r="L838" s="31">
        <f t="shared" si="90"/>
        <v>3.099397483586269</v>
      </c>
      <c r="M838" s="34">
        <v>96</v>
      </c>
      <c r="N838" s="77">
        <f t="shared" si="91"/>
        <v>47.677183062391563</v>
      </c>
      <c r="O838" s="107">
        <v>667.8</v>
      </c>
      <c r="P838" s="112"/>
      <c r="Q838" s="69">
        <v>1.68</v>
      </c>
      <c r="R838" s="108">
        <v>0.04</v>
      </c>
      <c r="S838" s="43"/>
      <c r="T838" s="69">
        <v>34.450000000000003</v>
      </c>
      <c r="U838" s="81">
        <v>5.79</v>
      </c>
      <c r="V838" s="69">
        <v>7.51</v>
      </c>
      <c r="W838" s="69">
        <v>1.3</v>
      </c>
      <c r="X838" s="101"/>
      <c r="Y838" s="101"/>
    </row>
    <row r="839" spans="1:25" x14ac:dyDescent="0.25">
      <c r="A839" s="28" t="s">
        <v>35</v>
      </c>
      <c r="B839" s="68">
        <v>41232</v>
      </c>
      <c r="C839" s="106">
        <v>1303</v>
      </c>
      <c r="D839" s="77">
        <f t="shared" si="86"/>
        <v>3.0961689445408669</v>
      </c>
      <c r="E839" s="34">
        <v>95.9</v>
      </c>
      <c r="F839" s="78">
        <f t="shared" si="87"/>
        <v>41.394475501010227</v>
      </c>
      <c r="G839" s="34">
        <v>579.79999999999995</v>
      </c>
      <c r="H839" s="79">
        <f t="shared" si="88"/>
        <v>0.13564936780255163</v>
      </c>
      <c r="I839" s="36">
        <v>1.9</v>
      </c>
      <c r="J839" s="78">
        <f t="shared" si="89"/>
        <v>86.877570276477186</v>
      </c>
      <c r="K839" s="34">
        <v>2440</v>
      </c>
      <c r="L839" s="31">
        <f t="shared" si="90"/>
        <v>3.1510541083127066</v>
      </c>
      <c r="M839" s="34">
        <v>97.6</v>
      </c>
      <c r="N839" s="77">
        <f t="shared" si="91"/>
        <v>50.647190273226379</v>
      </c>
      <c r="O839" s="107">
        <v>709.4</v>
      </c>
      <c r="P839" s="112"/>
      <c r="Q839" s="69">
        <v>0.43</v>
      </c>
      <c r="R839" s="108">
        <v>0.02</v>
      </c>
      <c r="S839" s="43"/>
      <c r="T839" s="69">
        <v>34.28</v>
      </c>
      <c r="U839" s="81">
        <v>6.03</v>
      </c>
      <c r="V839" s="69">
        <v>7.61</v>
      </c>
      <c r="W839" s="69">
        <v>1.41</v>
      </c>
      <c r="X839" s="101"/>
      <c r="Y839" s="101"/>
    </row>
    <row r="840" spans="1:25" x14ac:dyDescent="0.25">
      <c r="A840" s="28" t="s">
        <v>35</v>
      </c>
      <c r="B840" s="68">
        <v>41232</v>
      </c>
      <c r="C840" s="106">
        <v>1249</v>
      </c>
      <c r="D840" s="77">
        <f t="shared" si="86"/>
        <v>3.0897118664500618</v>
      </c>
      <c r="E840" s="34">
        <v>95.7</v>
      </c>
      <c r="F840" s="78">
        <f t="shared" si="87"/>
        <v>41.551543190044761</v>
      </c>
      <c r="G840" s="34">
        <v>582</v>
      </c>
      <c r="H840" s="79">
        <f t="shared" si="88"/>
        <v>9.2812725338587962E-2</v>
      </c>
      <c r="I840" s="36">
        <v>1.3</v>
      </c>
      <c r="J840" s="78">
        <f t="shared" si="89"/>
        <v>89.191931779743996</v>
      </c>
      <c r="K840" s="34">
        <v>2505</v>
      </c>
      <c r="L840" s="31">
        <f t="shared" si="90"/>
        <v>3.1413684911764994</v>
      </c>
      <c r="M840" s="34">
        <v>97.3</v>
      </c>
      <c r="N840" s="78">
        <f t="shared" si="91"/>
        <v>43.62198090913634</v>
      </c>
      <c r="O840" s="107">
        <v>611</v>
      </c>
      <c r="P840" s="112"/>
      <c r="Q840" s="69">
        <v>0.5</v>
      </c>
      <c r="R840" s="108">
        <v>0.1</v>
      </c>
      <c r="S840" s="43"/>
      <c r="T840" s="69">
        <v>34.299999999999997</v>
      </c>
      <c r="U840" s="81">
        <v>7.96</v>
      </c>
      <c r="V840" s="69">
        <v>7.66</v>
      </c>
      <c r="W840" s="69">
        <v>1.41</v>
      </c>
      <c r="X840" s="101"/>
      <c r="Y840" s="101"/>
    </row>
    <row r="841" spans="1:25" x14ac:dyDescent="0.25">
      <c r="A841" s="28" t="s">
        <v>35</v>
      </c>
      <c r="B841" s="68">
        <v>41262</v>
      </c>
      <c r="C841" s="106">
        <v>918</v>
      </c>
      <c r="D841" s="77">
        <f t="shared" si="86"/>
        <v>3.267281513947192</v>
      </c>
      <c r="E841" s="34">
        <v>101.2</v>
      </c>
      <c r="F841" s="78">
        <f t="shared" si="87"/>
        <v>42.051304018791008</v>
      </c>
      <c r="G841" s="34">
        <v>589</v>
      </c>
      <c r="H841" s="79">
        <f t="shared" si="88"/>
        <v>0.21418321231981838</v>
      </c>
      <c r="I841" s="36">
        <v>3</v>
      </c>
      <c r="J841" s="78">
        <f t="shared" si="89"/>
        <v>89.013903971800403</v>
      </c>
      <c r="K841" s="34">
        <v>2500</v>
      </c>
      <c r="L841" s="31">
        <f t="shared" si="90"/>
        <v>3.3964230757632863</v>
      </c>
      <c r="M841" s="34">
        <v>105.2</v>
      </c>
      <c r="N841" s="77">
        <f t="shared" si="91"/>
        <v>52.210727723161057</v>
      </c>
      <c r="O841" s="107">
        <v>731.3</v>
      </c>
      <c r="P841" s="112"/>
      <c r="Q841" s="69">
        <v>0.68</v>
      </c>
      <c r="R841" s="108">
        <v>0.04</v>
      </c>
      <c r="S841" s="43"/>
      <c r="T841" s="69">
        <v>34.35</v>
      </c>
      <c r="U841" s="81">
        <v>6.03</v>
      </c>
      <c r="V841" s="69">
        <v>7.57</v>
      </c>
      <c r="W841" s="69">
        <v>1.42</v>
      </c>
      <c r="X841" s="101"/>
      <c r="Y841" s="101"/>
    </row>
    <row r="842" spans="1:25" x14ac:dyDescent="0.25">
      <c r="A842" s="28" t="s">
        <v>35</v>
      </c>
      <c r="B842" s="68">
        <v>41262</v>
      </c>
      <c r="C842" s="106">
        <v>906</v>
      </c>
      <c r="D842" s="77">
        <f t="shared" si="86"/>
        <v>3.2931098263104106</v>
      </c>
      <c r="E842" s="34">
        <v>102</v>
      </c>
      <c r="F842" s="78">
        <f t="shared" si="87"/>
        <v>42.329742194806769</v>
      </c>
      <c r="G842" s="34">
        <v>592.9</v>
      </c>
      <c r="H842" s="79">
        <f t="shared" si="88"/>
        <v>0.16420712944519406</v>
      </c>
      <c r="I842" s="36">
        <v>2.2999999999999998</v>
      </c>
      <c r="J842" s="78">
        <f t="shared" si="89"/>
        <v>89.22753734133272</v>
      </c>
      <c r="K842" s="34">
        <v>2506</v>
      </c>
      <c r="L842" s="31">
        <f t="shared" si="90"/>
        <v>3.2801956701288009</v>
      </c>
      <c r="M842" s="34">
        <v>101.6</v>
      </c>
      <c r="N842" s="78">
        <f t="shared" si="91"/>
        <v>43.793327478992197</v>
      </c>
      <c r="O842" s="107">
        <v>613.4</v>
      </c>
      <c r="P842" s="112"/>
      <c r="Q842" s="69">
        <v>0.6</v>
      </c>
      <c r="R842" s="108">
        <v>0.02</v>
      </c>
      <c r="S842" s="43"/>
      <c r="T842" s="69">
        <v>34.22</v>
      </c>
      <c r="U842" s="81">
        <v>7.38</v>
      </c>
      <c r="V842" s="69">
        <v>7.61</v>
      </c>
      <c r="W842" s="69">
        <v>1.42</v>
      </c>
      <c r="X842" s="101"/>
      <c r="Y842" s="101"/>
    </row>
    <row r="843" spans="1:25" x14ac:dyDescent="0.25">
      <c r="A843" s="28" t="s">
        <v>35</v>
      </c>
      <c r="B843" s="68">
        <v>41278</v>
      </c>
      <c r="C843" s="106">
        <v>945</v>
      </c>
      <c r="D843" s="77">
        <f t="shared" si="86"/>
        <v>3.0154554684058077</v>
      </c>
      <c r="E843" s="34">
        <v>93.4</v>
      </c>
      <c r="F843" s="78">
        <f t="shared" si="87"/>
        <v>42.265487231110825</v>
      </c>
      <c r="G843" s="34">
        <v>592</v>
      </c>
      <c r="H843" s="79">
        <f t="shared" si="88"/>
        <v>6.4254963695945508E-2</v>
      </c>
      <c r="I843" s="36">
        <v>0.9</v>
      </c>
      <c r="J843" s="78">
        <f t="shared" si="89"/>
        <v>86.913175838065911</v>
      </c>
      <c r="K843" s="34">
        <v>2441</v>
      </c>
      <c r="L843" s="31">
        <f t="shared" si="90"/>
        <v>3.0412837807690263</v>
      </c>
      <c r="M843" s="34">
        <v>94.2</v>
      </c>
      <c r="N843" s="77">
        <f t="shared" si="91"/>
        <v>45.678139747406597</v>
      </c>
      <c r="O843" s="107">
        <v>639.79999999999995</v>
      </c>
      <c r="P843" s="112"/>
      <c r="Q843" s="69">
        <v>1.89</v>
      </c>
      <c r="R843" s="108">
        <v>0.04</v>
      </c>
      <c r="S843" s="43"/>
      <c r="T843" s="69">
        <v>34.24</v>
      </c>
      <c r="U843" s="81">
        <v>6.01</v>
      </c>
      <c r="V843" s="69">
        <v>7.65</v>
      </c>
      <c r="W843" s="69">
        <v>1.56</v>
      </c>
      <c r="X843" s="101"/>
      <c r="Y843" s="101"/>
    </row>
    <row r="844" spans="1:25" x14ac:dyDescent="0.25">
      <c r="A844" s="28" t="s">
        <v>35</v>
      </c>
      <c r="B844" s="68">
        <v>41278</v>
      </c>
      <c r="C844" s="106">
        <v>933</v>
      </c>
      <c r="D844" s="77">
        <f t="shared" si="86"/>
        <v>3.0219125464966119</v>
      </c>
      <c r="E844" s="34">
        <v>93.6</v>
      </c>
      <c r="F844" s="78">
        <f t="shared" si="87"/>
        <v>42.679574774929137</v>
      </c>
      <c r="G844" s="34">
        <v>597.79999999999995</v>
      </c>
      <c r="H844" s="79">
        <f t="shared" si="88"/>
        <v>0.1142310465705698</v>
      </c>
      <c r="I844" s="36">
        <v>1.6</v>
      </c>
      <c r="J844" s="78">
        <f t="shared" si="89"/>
        <v>89.690409641986079</v>
      </c>
      <c r="K844" s="34">
        <v>2519</v>
      </c>
      <c r="L844" s="31">
        <f t="shared" si="90"/>
        <v>3.0380552417236237</v>
      </c>
      <c r="M844" s="34">
        <v>94.1</v>
      </c>
      <c r="N844" s="78">
        <f t="shared" si="91"/>
        <v>44.028929012543998</v>
      </c>
      <c r="O844" s="107">
        <v>616.70000000000005</v>
      </c>
      <c r="P844" s="112"/>
      <c r="Q844" s="69">
        <v>0.44</v>
      </c>
      <c r="R844" s="108">
        <v>0.02</v>
      </c>
      <c r="S844" s="43"/>
      <c r="T844" s="69">
        <v>34.22</v>
      </c>
      <c r="U844" s="81">
        <v>7.87</v>
      </c>
      <c r="V844" s="69">
        <v>7.68</v>
      </c>
      <c r="W844" s="69">
        <v>1.55</v>
      </c>
      <c r="X844" s="101"/>
      <c r="Y844" s="101"/>
    </row>
    <row r="845" spans="1:25" x14ac:dyDescent="0.25">
      <c r="A845" s="28" t="s">
        <v>35</v>
      </c>
      <c r="B845" s="68">
        <v>41318</v>
      </c>
      <c r="C845" s="106">
        <v>956</v>
      </c>
      <c r="D845" s="77">
        <f t="shared" si="86"/>
        <v>3.0767977102684521</v>
      </c>
      <c r="E845" s="34">
        <v>95.3</v>
      </c>
      <c r="F845" s="78">
        <f t="shared" si="87"/>
        <v>40.580579294194919</v>
      </c>
      <c r="G845" s="34">
        <v>568.4</v>
      </c>
      <c r="H845" s="79">
        <f t="shared" si="88"/>
        <v>7.1394404106606127E-3</v>
      </c>
      <c r="I845" s="36">
        <v>0.1</v>
      </c>
      <c r="J845" s="78">
        <f t="shared" si="89"/>
        <v>81.145074860693242</v>
      </c>
      <c r="K845" s="34">
        <v>2279</v>
      </c>
      <c r="L845" s="31">
        <f t="shared" si="90"/>
        <v>3.0606550150414402</v>
      </c>
      <c r="M845" s="34">
        <v>94.8</v>
      </c>
      <c r="N845" s="77">
        <f t="shared" si="91"/>
        <v>44.842825219359305</v>
      </c>
      <c r="O845" s="107">
        <v>628.1</v>
      </c>
      <c r="P845" s="112"/>
      <c r="Q845" s="69">
        <v>0.67</v>
      </c>
      <c r="R845" s="108">
        <v>0.02</v>
      </c>
      <c r="S845" s="43"/>
      <c r="T845" s="69">
        <v>34.380000000000003</v>
      </c>
      <c r="U845" s="81">
        <v>6.21</v>
      </c>
      <c r="V845" s="69">
        <v>7.59</v>
      </c>
      <c r="W845" s="69">
        <v>1.89</v>
      </c>
      <c r="X845" s="101"/>
      <c r="Y845" s="101"/>
    </row>
    <row r="846" spans="1:25" x14ac:dyDescent="0.25">
      <c r="A846" s="28" t="s">
        <v>35</v>
      </c>
      <c r="B846" s="68">
        <v>41318</v>
      </c>
      <c r="C846" s="106">
        <v>937</v>
      </c>
      <c r="D846" s="79">
        <f t="shared" si="86"/>
        <v>3.0767977102684521</v>
      </c>
      <c r="E846" s="34">
        <v>95.3</v>
      </c>
      <c r="F846" s="78">
        <f t="shared" si="87"/>
        <v>40.580579294194919</v>
      </c>
      <c r="G846" s="34">
        <v>568.4</v>
      </c>
      <c r="H846" s="79">
        <f t="shared" si="88"/>
        <v>7.1394404106606127E-3</v>
      </c>
      <c r="I846" s="36">
        <v>0.1</v>
      </c>
      <c r="J846" s="78">
        <f t="shared" si="89"/>
        <v>84.420786526855494</v>
      </c>
      <c r="K846" s="34">
        <v>2371</v>
      </c>
      <c r="L846" s="31">
        <f t="shared" si="90"/>
        <v>3.1058545616770736</v>
      </c>
      <c r="M846" s="34">
        <v>96.2</v>
      </c>
      <c r="N846" s="78">
        <f t="shared" si="91"/>
        <v>44.235972784453153</v>
      </c>
      <c r="O846" s="107">
        <v>619.6</v>
      </c>
      <c r="P846" s="112"/>
      <c r="Q846" s="69">
        <v>0.74</v>
      </c>
      <c r="R846" s="108">
        <v>0.02</v>
      </c>
      <c r="S846" s="43"/>
      <c r="T846" s="69">
        <v>34.43</v>
      </c>
      <c r="U846" s="81">
        <v>7.43</v>
      </c>
      <c r="V846" s="69">
        <v>7.59</v>
      </c>
      <c r="W846" s="69">
        <v>1.73</v>
      </c>
      <c r="X846" s="101"/>
      <c r="Y846" s="101"/>
    </row>
    <row r="847" spans="1:25" x14ac:dyDescent="0.25">
      <c r="A847" s="28" t="s">
        <v>35</v>
      </c>
      <c r="B847" s="68">
        <v>41351</v>
      </c>
      <c r="C847" s="106">
        <v>1104</v>
      </c>
      <c r="D847" s="77">
        <f t="shared" si="86"/>
        <v>3.4028801538540914</v>
      </c>
      <c r="E847" s="34">
        <v>105.4</v>
      </c>
      <c r="F847" s="78">
        <f t="shared" si="87"/>
        <v>45.064147872089791</v>
      </c>
      <c r="G847" s="34">
        <v>631.20000000000005</v>
      </c>
      <c r="H847" s="79">
        <f t="shared" si="88"/>
        <v>0.36411146094369118</v>
      </c>
      <c r="I847" s="36">
        <v>5.0999999999999996</v>
      </c>
      <c r="J847" s="78">
        <f t="shared" si="89"/>
        <v>87.696498193017746</v>
      </c>
      <c r="K847" s="34">
        <v>2463</v>
      </c>
      <c r="L847" s="31">
        <f t="shared" si="90"/>
        <v>3.2253105063569611</v>
      </c>
      <c r="M847" s="34">
        <v>99.9</v>
      </c>
      <c r="N847" s="77">
        <f t="shared" si="91"/>
        <v>49.312114916432854</v>
      </c>
      <c r="O847" s="107">
        <v>690.7</v>
      </c>
      <c r="P847" s="112"/>
      <c r="Q847" s="69">
        <v>0.65</v>
      </c>
      <c r="R847" s="108">
        <v>0.03</v>
      </c>
      <c r="S847" s="43"/>
      <c r="T847" s="69">
        <v>34.39</v>
      </c>
      <c r="U847" s="81">
        <v>6.02</v>
      </c>
      <c r="V847" s="69">
        <v>7.57</v>
      </c>
      <c r="W847" s="69">
        <v>1.7</v>
      </c>
      <c r="X847" s="101"/>
      <c r="Y847" s="101"/>
    </row>
    <row r="848" spans="1:25" x14ac:dyDescent="0.25">
      <c r="A848" s="28" t="s">
        <v>35</v>
      </c>
      <c r="B848" s="68">
        <v>41351</v>
      </c>
      <c r="C848" s="106">
        <v>1046</v>
      </c>
      <c r="D848" s="79">
        <f t="shared" si="86"/>
        <v>3.3318522948552389</v>
      </c>
      <c r="E848" s="34">
        <v>103.2</v>
      </c>
      <c r="F848" s="78">
        <f t="shared" si="87"/>
        <v>44.707175851556755</v>
      </c>
      <c r="G848" s="34">
        <v>626.20000000000005</v>
      </c>
      <c r="H848" s="79">
        <f t="shared" si="88"/>
        <v>0.38552978217567307</v>
      </c>
      <c r="I848" s="36">
        <v>5.4</v>
      </c>
      <c r="J848" s="78">
        <f t="shared" si="89"/>
        <v>87.304837015541835</v>
      </c>
      <c r="K848" s="34">
        <v>2452</v>
      </c>
      <c r="L848" s="31">
        <f t="shared" si="90"/>
        <v>3.3286237558098364</v>
      </c>
      <c r="M848" s="34">
        <v>103.1</v>
      </c>
      <c r="N848" s="78">
        <f t="shared" si="91"/>
        <v>47.470139290482408</v>
      </c>
      <c r="O848" s="107">
        <v>664.9</v>
      </c>
      <c r="P848" s="112"/>
      <c r="Q848" s="69">
        <v>1.08</v>
      </c>
      <c r="R848" s="108">
        <v>0.02</v>
      </c>
      <c r="S848" s="43"/>
      <c r="T848" s="69">
        <v>34.42</v>
      </c>
      <c r="U848" s="81">
        <v>7.31</v>
      </c>
      <c r="V848" s="69">
        <v>7.59</v>
      </c>
      <c r="W848" s="69">
        <v>1.47</v>
      </c>
      <c r="X848" s="101"/>
      <c r="Y848" s="101"/>
    </row>
    <row r="849" spans="1:25" x14ac:dyDescent="0.25">
      <c r="A849" s="28" t="s">
        <v>35</v>
      </c>
      <c r="B849" s="68">
        <v>41367</v>
      </c>
      <c r="C849" s="106">
        <v>1154</v>
      </c>
      <c r="D849" s="77">
        <f t="shared" si="86"/>
        <v>3.0897118664500618</v>
      </c>
      <c r="E849" s="34">
        <v>95.7</v>
      </c>
      <c r="F849" s="78">
        <f t="shared" si="87"/>
        <v>42.879479106427638</v>
      </c>
      <c r="G849" s="34">
        <v>600.6</v>
      </c>
      <c r="H849" s="79">
        <f t="shared" si="88"/>
        <v>2.1418321231981837E-2</v>
      </c>
      <c r="I849" s="36">
        <v>0.3</v>
      </c>
      <c r="J849" s="78">
        <f t="shared" si="89"/>
        <v>86.272275729468944</v>
      </c>
      <c r="K849" s="34">
        <v>2423</v>
      </c>
      <c r="L849" s="31">
        <f t="shared" si="90"/>
        <v>3.0864833274046592</v>
      </c>
      <c r="M849" s="34">
        <v>95.6</v>
      </c>
      <c r="N849" s="77">
        <f t="shared" si="91"/>
        <v>47.462999850071746</v>
      </c>
      <c r="O849" s="107">
        <v>664.8</v>
      </c>
      <c r="P849" s="112"/>
      <c r="Q849" s="69">
        <v>0.55000000000000004</v>
      </c>
      <c r="R849" s="108">
        <v>0.02</v>
      </c>
      <c r="S849" s="43"/>
      <c r="T849" s="69">
        <v>34.43</v>
      </c>
      <c r="U849" s="81">
        <v>5.83</v>
      </c>
      <c r="V849" s="69">
        <v>7.58</v>
      </c>
      <c r="W849" s="69">
        <v>1.55</v>
      </c>
      <c r="X849" s="101"/>
      <c r="Y849" s="101"/>
    </row>
    <row r="850" spans="1:25" x14ac:dyDescent="0.25">
      <c r="A850" s="28" t="s">
        <v>35</v>
      </c>
      <c r="B850" s="68">
        <v>41367</v>
      </c>
      <c r="C850" s="106">
        <v>1137</v>
      </c>
      <c r="D850" s="79">
        <f t="shared" si="86"/>
        <v>3.0767977102684521</v>
      </c>
      <c r="E850" s="34">
        <v>95.3</v>
      </c>
      <c r="F850" s="78">
        <f t="shared" si="87"/>
        <v>42.786666381089049</v>
      </c>
      <c r="G850" s="34">
        <v>599.29999999999995</v>
      </c>
      <c r="H850" s="79">
        <f t="shared" si="88"/>
        <v>1.4278880821321225E-2</v>
      </c>
      <c r="I850" s="36">
        <v>0.2</v>
      </c>
      <c r="J850" s="78">
        <f t="shared" si="89"/>
        <v>84.990475512275012</v>
      </c>
      <c r="K850" s="34">
        <v>2387</v>
      </c>
      <c r="L850" s="31">
        <f t="shared" si="90"/>
        <v>3.0477408588598314</v>
      </c>
      <c r="M850" s="34">
        <v>94.4</v>
      </c>
      <c r="N850" s="77">
        <f t="shared" si="91"/>
        <v>45.114123954964406</v>
      </c>
      <c r="O850" s="107">
        <v>631.9</v>
      </c>
      <c r="P850" s="112"/>
      <c r="Q850" s="69">
        <v>0.55000000000000004</v>
      </c>
      <c r="R850" s="108">
        <v>0.02</v>
      </c>
      <c r="S850" s="43"/>
      <c r="T850" s="69">
        <v>34.380000000000003</v>
      </c>
      <c r="U850" s="81">
        <v>7.99</v>
      </c>
      <c r="V850" s="69">
        <v>7.6</v>
      </c>
      <c r="W850" s="69">
        <v>1.25</v>
      </c>
      <c r="X850" s="101"/>
      <c r="Y850" s="101"/>
    </row>
    <row r="851" spans="1:25" x14ac:dyDescent="0.25">
      <c r="A851" s="28" t="s">
        <v>35</v>
      </c>
      <c r="B851" s="68">
        <v>41423</v>
      </c>
      <c r="C851" s="106">
        <v>1040</v>
      </c>
      <c r="D851" s="77">
        <f t="shared" si="86"/>
        <v>3.3964230757632863</v>
      </c>
      <c r="E851" s="34">
        <v>105.2</v>
      </c>
      <c r="F851" s="78">
        <f t="shared" si="87"/>
        <v>45.406841011801497</v>
      </c>
      <c r="G851" s="34">
        <v>636</v>
      </c>
      <c r="H851" s="79">
        <f t="shared" si="88"/>
        <v>0.16420712944519406</v>
      </c>
      <c r="I851" s="36">
        <v>2.2999999999999998</v>
      </c>
      <c r="J851" s="78">
        <f t="shared" si="89"/>
        <v>91.150237667123605</v>
      </c>
      <c r="K851" s="34">
        <v>2560</v>
      </c>
      <c r="L851" s="31">
        <f t="shared" si="90"/>
        <v>3.435165544308115</v>
      </c>
      <c r="M851" s="34">
        <v>106.4</v>
      </c>
      <c r="N851" s="77">
        <f t="shared" si="91"/>
        <v>50.026058957498911</v>
      </c>
      <c r="O851" s="107">
        <v>700.7</v>
      </c>
      <c r="P851" s="112"/>
      <c r="Q851" s="69">
        <v>1.34</v>
      </c>
      <c r="R851" s="108">
        <v>0.02</v>
      </c>
      <c r="S851" s="43"/>
      <c r="T851" s="69">
        <v>34.44</v>
      </c>
      <c r="U851" s="81">
        <v>5.78</v>
      </c>
      <c r="V851" s="69">
        <v>7.53</v>
      </c>
      <c r="W851" s="69">
        <v>1.36</v>
      </c>
      <c r="X851" s="101"/>
      <c r="Y851" s="101"/>
    </row>
    <row r="852" spans="1:25" x14ac:dyDescent="0.25">
      <c r="A852" s="28" t="s">
        <v>35</v>
      </c>
      <c r="B852" s="68">
        <v>41423</v>
      </c>
      <c r="C852" s="106">
        <v>852</v>
      </c>
      <c r="D852" s="79">
        <f t="shared" si="86"/>
        <v>3.3996516148086884</v>
      </c>
      <c r="E852" s="34">
        <v>105.3</v>
      </c>
      <c r="F852" s="78">
        <f t="shared" si="87"/>
        <v>44.821406898127321</v>
      </c>
      <c r="G852" s="34">
        <v>627.79999999999995</v>
      </c>
      <c r="H852" s="79">
        <f t="shared" si="88"/>
        <v>0.18562545067717592</v>
      </c>
      <c r="I852" s="36">
        <v>2.6</v>
      </c>
      <c r="J852" s="78">
        <f t="shared" si="89"/>
        <v>91.079026543946171</v>
      </c>
      <c r="K852" s="34">
        <v>2558</v>
      </c>
      <c r="L852" s="31">
        <f t="shared" si="90"/>
        <v>3.4416226223989193</v>
      </c>
      <c r="M852" s="34">
        <v>106.6</v>
      </c>
      <c r="N852" s="77">
        <f t="shared" si="91"/>
        <v>50.604353630762418</v>
      </c>
      <c r="O852" s="107">
        <v>708.8</v>
      </c>
      <c r="P852" s="112"/>
      <c r="Q852" s="69">
        <v>0.65</v>
      </c>
      <c r="R852" s="108">
        <v>0.02</v>
      </c>
      <c r="S852" s="43"/>
      <c r="T852" s="69">
        <v>34.5</v>
      </c>
      <c r="U852" s="81">
        <v>7.97</v>
      </c>
      <c r="V852" s="69">
        <v>7.57</v>
      </c>
      <c r="W852" s="69">
        <v>1.41</v>
      </c>
      <c r="X852" s="101"/>
      <c r="Y852" s="101"/>
    </row>
    <row r="853" spans="1:25" x14ac:dyDescent="0.25">
      <c r="A853" s="28" t="s">
        <v>35</v>
      </c>
      <c r="B853" s="68">
        <v>41438</v>
      </c>
      <c r="C853" s="106">
        <v>1007</v>
      </c>
      <c r="D853" s="77">
        <f t="shared" si="86"/>
        <v>3.0864833274046592</v>
      </c>
      <c r="E853" s="34">
        <v>95.6</v>
      </c>
      <c r="F853" s="78">
        <f t="shared" si="87"/>
        <v>40.359256641464441</v>
      </c>
      <c r="G853" s="34">
        <v>565.29999999999995</v>
      </c>
      <c r="H853" s="79">
        <f t="shared" si="88"/>
        <v>0.37125090135435185</v>
      </c>
      <c r="I853" s="36">
        <v>5.2</v>
      </c>
      <c r="J853" s="78">
        <f t="shared" si="89"/>
        <v>80.789019244806042</v>
      </c>
      <c r="K853" s="34">
        <v>2269</v>
      </c>
      <c r="L853" s="31">
        <f t="shared" si="90"/>
        <v>2.9476561484523578</v>
      </c>
      <c r="M853" s="34">
        <v>91.3</v>
      </c>
      <c r="N853" s="77">
        <f t="shared" si="91"/>
        <v>43.557725945440396</v>
      </c>
      <c r="O853" s="107">
        <v>610.1</v>
      </c>
      <c r="P853" s="112"/>
      <c r="Q853" s="69">
        <v>0.48799999999999999</v>
      </c>
      <c r="R853" s="108">
        <v>0.06</v>
      </c>
      <c r="S853" s="43"/>
      <c r="T853" s="69">
        <v>34.43</v>
      </c>
      <c r="U853" s="81">
        <v>6.06</v>
      </c>
      <c r="V853" s="69">
        <v>7.5</v>
      </c>
      <c r="W853" s="69">
        <v>1.1599999999999999</v>
      </c>
      <c r="X853" s="101"/>
      <c r="Y853" s="101"/>
    </row>
    <row r="854" spans="1:25" ht="15.75" thickBot="1" x14ac:dyDescent="0.3">
      <c r="A854" s="45" t="s">
        <v>35</v>
      </c>
      <c r="B854" s="83">
        <v>41438</v>
      </c>
      <c r="C854" s="109">
        <v>945</v>
      </c>
      <c r="D854" s="72">
        <f t="shared" si="86"/>
        <v>3.0929404054954639</v>
      </c>
      <c r="E854" s="51">
        <v>95.8</v>
      </c>
      <c r="F854" s="71">
        <f t="shared" si="87"/>
        <v>40.730507542818792</v>
      </c>
      <c r="G854" s="51">
        <v>570.5</v>
      </c>
      <c r="H854" s="72">
        <f t="shared" si="88"/>
        <v>0.32127481847972755</v>
      </c>
      <c r="I854" s="53">
        <v>4.5</v>
      </c>
      <c r="J854" s="71">
        <f t="shared" si="89"/>
        <v>84.741236581153984</v>
      </c>
      <c r="K854" s="51">
        <v>2380</v>
      </c>
      <c r="L854" s="48">
        <f t="shared" si="90"/>
        <v>2.9670273827247722</v>
      </c>
      <c r="M854" s="51">
        <v>91.9</v>
      </c>
      <c r="N854" s="70">
        <f t="shared" si="91"/>
        <v>42.936594629712921</v>
      </c>
      <c r="O854" s="110">
        <v>601.4</v>
      </c>
      <c r="P854" s="113"/>
      <c r="Q854" s="73">
        <v>0.59499999999999997</v>
      </c>
      <c r="R854" s="111">
        <v>0.02</v>
      </c>
      <c r="S854" s="86"/>
      <c r="T854" s="73">
        <v>34.409999999999997</v>
      </c>
      <c r="U854" s="76">
        <v>8.24</v>
      </c>
      <c r="V854" s="73">
        <v>7.46</v>
      </c>
      <c r="W854" s="73">
        <v>1.23</v>
      </c>
      <c r="X854" s="105"/>
      <c r="Y854" s="105"/>
    </row>
    <row r="855" spans="1:25" x14ac:dyDescent="0.25">
      <c r="A855" s="114" t="s">
        <v>35</v>
      </c>
      <c r="B855" s="115">
        <v>41456</v>
      </c>
      <c r="C855" s="116">
        <v>918</v>
      </c>
      <c r="D855" s="117">
        <f t="shared" si="86"/>
        <v>3.0348267026782216</v>
      </c>
      <c r="E855" s="118">
        <v>94</v>
      </c>
      <c r="F855" s="119">
        <f t="shared" si="87"/>
        <v>43.650538670778978</v>
      </c>
      <c r="G855" s="118">
        <v>611.4</v>
      </c>
      <c r="H855" s="120">
        <f t="shared" si="88"/>
        <v>0.19276489108783654</v>
      </c>
      <c r="I855" s="121">
        <v>2.7</v>
      </c>
      <c r="J855" s="119">
        <f t="shared" si="89"/>
        <v>85.275320004984778</v>
      </c>
      <c r="K855" s="118">
        <v>2395</v>
      </c>
      <c r="L855" s="122">
        <f t="shared" si="90"/>
        <v>3.2091678111299493</v>
      </c>
      <c r="M855" s="118">
        <v>99.4</v>
      </c>
      <c r="N855" s="117">
        <f t="shared" si="91"/>
        <v>48.184083331548472</v>
      </c>
      <c r="O855" s="123">
        <v>674.9</v>
      </c>
      <c r="P855" s="124"/>
      <c r="Q855" s="125">
        <v>0.65</v>
      </c>
      <c r="R855" s="126">
        <v>0.04</v>
      </c>
      <c r="S855" s="127"/>
      <c r="T855" s="125">
        <v>34.42</v>
      </c>
      <c r="U855" s="128">
        <v>5.92</v>
      </c>
      <c r="V855" s="125">
        <v>7.59</v>
      </c>
      <c r="W855" s="125">
        <v>1.26</v>
      </c>
      <c r="X855" s="129"/>
      <c r="Y855" s="129"/>
    </row>
    <row r="856" spans="1:25" x14ac:dyDescent="0.25">
      <c r="A856" s="28" t="s">
        <v>35</v>
      </c>
      <c r="B856" s="68">
        <v>41456</v>
      </c>
      <c r="C856" s="106">
        <v>903</v>
      </c>
      <c r="D856" s="77">
        <f t="shared" si="86"/>
        <v>3.0574264759960381</v>
      </c>
      <c r="E856" s="34">
        <v>94.7</v>
      </c>
      <c r="F856" s="78">
        <f t="shared" si="87"/>
        <v>42.915176308480945</v>
      </c>
      <c r="G856" s="34">
        <v>601.1</v>
      </c>
      <c r="H856" s="79">
        <f t="shared" si="88"/>
        <v>7.8533844517266735E-2</v>
      </c>
      <c r="I856" s="36">
        <v>1.1000000000000001</v>
      </c>
      <c r="J856" s="78">
        <f t="shared" si="89"/>
        <v>86.699542468533579</v>
      </c>
      <c r="K856" s="34">
        <v>2435</v>
      </c>
      <c r="L856" s="31">
        <f t="shared" si="90"/>
        <v>3.1381399521310973</v>
      </c>
      <c r="M856" s="34">
        <v>97.2</v>
      </c>
      <c r="N856" s="78">
        <f t="shared" si="91"/>
        <v>46.891844617218901</v>
      </c>
      <c r="O856" s="107">
        <v>656.8</v>
      </c>
      <c r="P856" s="112"/>
      <c r="Q856" s="69">
        <v>0.49</v>
      </c>
      <c r="R856" s="108">
        <v>0.03</v>
      </c>
      <c r="S856" s="43"/>
      <c r="T856" s="69">
        <v>34.409999999999997</v>
      </c>
      <c r="U856" s="81">
        <v>8.0299999999999994</v>
      </c>
      <c r="V856" s="69">
        <v>7.61</v>
      </c>
      <c r="W856" s="69">
        <v>1.23</v>
      </c>
      <c r="X856" s="101"/>
      <c r="Y856" s="101"/>
    </row>
    <row r="857" spans="1:25" x14ac:dyDescent="0.25">
      <c r="A857" s="28" t="s">
        <v>35</v>
      </c>
      <c r="B857" s="68">
        <v>41500</v>
      </c>
      <c r="C857" s="106">
        <v>932</v>
      </c>
      <c r="D857" s="77">
        <f t="shared" si="86"/>
        <v>3.0574264759960381</v>
      </c>
      <c r="E857" s="34">
        <v>94.7</v>
      </c>
      <c r="F857" s="78">
        <f t="shared" si="87"/>
        <v>43.414937137227184</v>
      </c>
      <c r="G857" s="34">
        <v>608.1</v>
      </c>
      <c r="H857" s="79">
        <f t="shared" si="88"/>
        <v>0.10709160615990919</v>
      </c>
      <c r="I857" s="36">
        <v>1.5</v>
      </c>
      <c r="J857" s="78">
        <f t="shared" si="89"/>
        <v>87.767709316195194</v>
      </c>
      <c r="K857" s="34">
        <v>2465</v>
      </c>
      <c r="L857" s="31">
        <f t="shared" si="90"/>
        <v>3.0057698512696001</v>
      </c>
      <c r="M857" s="34">
        <v>93.1</v>
      </c>
      <c r="N857" s="78">
        <f t="shared" si="91"/>
        <v>46.777613570648334</v>
      </c>
      <c r="O857" s="107">
        <v>655.20000000000005</v>
      </c>
      <c r="P857" s="112"/>
      <c r="Q857" s="69">
        <v>0.77</v>
      </c>
      <c r="R857" s="108">
        <v>0.02</v>
      </c>
      <c r="S857" s="43"/>
      <c r="T857" s="69">
        <v>34.39</v>
      </c>
      <c r="U857" s="81">
        <v>7.65</v>
      </c>
      <c r="V857" s="69">
        <v>7.54</v>
      </c>
      <c r="W857" s="69">
        <v>1.3</v>
      </c>
      <c r="X857" s="101"/>
      <c r="Y857" s="101"/>
    </row>
    <row r="858" spans="1:25" x14ac:dyDescent="0.25">
      <c r="A858" s="28" t="s">
        <v>35</v>
      </c>
      <c r="B858" s="68">
        <v>41500</v>
      </c>
      <c r="C858" s="106">
        <v>942</v>
      </c>
      <c r="D858" s="77">
        <f t="shared" si="86"/>
        <v>3.0638835540868432</v>
      </c>
      <c r="E858" s="34">
        <v>94.9</v>
      </c>
      <c r="F858" s="78">
        <f t="shared" si="87"/>
        <v>43.272148329013973</v>
      </c>
      <c r="G858" s="34">
        <v>606.1</v>
      </c>
      <c r="H858" s="79">
        <f t="shared" si="88"/>
        <v>0.1213704869812304</v>
      </c>
      <c r="I858" s="36">
        <v>1.7</v>
      </c>
      <c r="J858" s="78">
        <f t="shared" si="89"/>
        <v>86.948781399654621</v>
      </c>
      <c r="K858" s="34">
        <v>2442</v>
      </c>
      <c r="L858" s="31">
        <f t="shared" si="90"/>
        <v>3.002541312224198</v>
      </c>
      <c r="M858" s="34">
        <v>93</v>
      </c>
      <c r="N858" s="78">
        <f t="shared" si="91"/>
        <v>52.703349111496642</v>
      </c>
      <c r="O858" s="107">
        <v>738.2</v>
      </c>
      <c r="P858" s="112"/>
      <c r="Q858" s="69">
        <v>0.57999999999999996</v>
      </c>
      <c r="R858" s="108">
        <v>0.02</v>
      </c>
      <c r="S858" s="43"/>
      <c r="T858" s="69">
        <v>34.42</v>
      </c>
      <c r="U858" s="81">
        <v>5.84</v>
      </c>
      <c r="V858" s="69">
        <v>7.54</v>
      </c>
      <c r="W858" s="69">
        <v>1.3</v>
      </c>
      <c r="X858" s="101"/>
      <c r="Y858" s="101"/>
    </row>
    <row r="859" spans="1:25" x14ac:dyDescent="0.25">
      <c r="A859" s="28" t="s">
        <v>35</v>
      </c>
      <c r="B859" s="68">
        <v>41535</v>
      </c>
      <c r="C859" s="106">
        <v>953</v>
      </c>
      <c r="D859" s="77">
        <f t="shared" si="86"/>
        <v>3.0638835540868432</v>
      </c>
      <c r="E859" s="34">
        <v>94.9</v>
      </c>
      <c r="F859" s="78">
        <f t="shared" si="87"/>
        <v>41.330220537314283</v>
      </c>
      <c r="G859" s="34">
        <v>578.9</v>
      </c>
      <c r="H859" s="79">
        <f t="shared" si="88"/>
        <v>0.19990433149849712</v>
      </c>
      <c r="I859" s="36">
        <v>2.8</v>
      </c>
      <c r="J859" s="78">
        <f t="shared" si="89"/>
        <v>81.429919353403008</v>
      </c>
      <c r="K859" s="34">
        <v>2287</v>
      </c>
      <c r="L859" s="31">
        <f t="shared" si="90"/>
        <v>2.8992280627713223</v>
      </c>
      <c r="M859" s="34">
        <v>89.8</v>
      </c>
      <c r="N859" s="78">
        <f t="shared" si="91"/>
        <v>43.057965116694156</v>
      </c>
      <c r="O859" s="107">
        <v>603.1</v>
      </c>
      <c r="P859" s="112"/>
      <c r="Q859" s="69">
        <v>0.54</v>
      </c>
      <c r="R859" s="108">
        <v>0.02</v>
      </c>
      <c r="S859" s="43"/>
      <c r="T859" s="69">
        <v>34.47</v>
      </c>
      <c r="U859" s="81">
        <v>6.24</v>
      </c>
      <c r="V859" s="69">
        <v>7.54</v>
      </c>
      <c r="W859" s="69">
        <v>1.4</v>
      </c>
      <c r="X859" s="101"/>
      <c r="Y859" s="101"/>
    </row>
    <row r="860" spans="1:25" x14ac:dyDescent="0.25">
      <c r="A860" s="28" t="s">
        <v>35</v>
      </c>
      <c r="B860" s="68">
        <v>41557</v>
      </c>
      <c r="C860" s="106">
        <v>930</v>
      </c>
      <c r="D860" s="77">
        <f t="shared" si="86"/>
        <v>2.931513453225346</v>
      </c>
      <c r="E860" s="34">
        <v>90.8</v>
      </c>
      <c r="F860" s="78">
        <f t="shared" si="87"/>
        <v>41.108897884583804</v>
      </c>
      <c r="G860" s="34">
        <v>575.79999999999995</v>
      </c>
      <c r="H860" s="79">
        <f t="shared" si="88"/>
        <v>0.2427409739624608</v>
      </c>
      <c r="I860" s="36">
        <v>3.4</v>
      </c>
      <c r="J860" s="78">
        <f t="shared" si="89"/>
        <v>80.789019244806042</v>
      </c>
      <c r="K860" s="34">
        <v>2269</v>
      </c>
      <c r="L860" s="31">
        <f t="shared" si="90"/>
        <v>2.9347419922707485</v>
      </c>
      <c r="M860" s="34">
        <v>90.9</v>
      </c>
      <c r="N860" s="78">
        <f t="shared" si="91"/>
        <v>42.972291831766221</v>
      </c>
      <c r="O860" s="107">
        <v>601.9</v>
      </c>
      <c r="P860" s="112"/>
      <c r="Q860" s="69">
        <v>0.62</v>
      </c>
      <c r="R860" s="108">
        <v>0.02</v>
      </c>
      <c r="S860" s="43"/>
      <c r="T860" s="69">
        <v>34.479999999999997</v>
      </c>
      <c r="U860" s="81">
        <v>6.18</v>
      </c>
      <c r="V860" s="69">
        <v>7.57</v>
      </c>
      <c r="W860" s="69">
        <v>1.37</v>
      </c>
      <c r="X860" s="101"/>
      <c r="Y860" s="101"/>
    </row>
    <row r="861" spans="1:25" x14ac:dyDescent="0.25">
      <c r="A861" s="28" t="s">
        <v>35</v>
      </c>
      <c r="B861" s="68">
        <v>41599</v>
      </c>
      <c r="C861" s="106">
        <v>958</v>
      </c>
      <c r="D861" s="77">
        <f t="shared" si="86"/>
        <v>3.0832547883592571</v>
      </c>
      <c r="E861" s="34">
        <v>95.5</v>
      </c>
      <c r="F861" s="78">
        <f t="shared" si="87"/>
        <v>43.236451126960667</v>
      </c>
      <c r="G861" s="34">
        <v>605.6</v>
      </c>
      <c r="H861" s="79">
        <f t="shared" si="88"/>
        <v>0.49976082874624284</v>
      </c>
      <c r="I861" s="36">
        <v>7</v>
      </c>
      <c r="J861" s="78">
        <f t="shared" si="89"/>
        <v>84.420786526855494</v>
      </c>
      <c r="K861" s="34">
        <v>2371</v>
      </c>
      <c r="L861" s="31">
        <f t="shared" si="90"/>
        <v>3.0186840074512098</v>
      </c>
      <c r="M861" s="34">
        <v>93.5</v>
      </c>
      <c r="N861" s="78">
        <f t="shared" si="91"/>
        <v>45.492514296729425</v>
      </c>
      <c r="O861" s="107">
        <v>637.20000000000005</v>
      </c>
      <c r="P861" s="112"/>
      <c r="Q861" s="69">
        <v>0.7</v>
      </c>
      <c r="R861" s="108">
        <v>0.02</v>
      </c>
      <c r="S861" s="43"/>
      <c r="T861" s="69">
        <v>34.58</v>
      </c>
      <c r="U861" s="81">
        <v>6.11</v>
      </c>
      <c r="V861" s="69">
        <v>7.53</v>
      </c>
      <c r="W861" s="69">
        <v>1.66</v>
      </c>
      <c r="X861" s="101"/>
      <c r="Y861" s="101"/>
    </row>
    <row r="862" spans="1:25" x14ac:dyDescent="0.25">
      <c r="A862" s="28" t="s">
        <v>35</v>
      </c>
      <c r="B862" s="68">
        <v>41631</v>
      </c>
      <c r="C862" s="106">
        <v>925</v>
      </c>
      <c r="D862" s="77">
        <f t="shared" si="86"/>
        <v>3.0057698512696001</v>
      </c>
      <c r="E862" s="34">
        <v>93.1</v>
      </c>
      <c r="F862" s="78">
        <f t="shared" si="87"/>
        <v>41.722889759900617</v>
      </c>
      <c r="G862" s="34">
        <v>584.4</v>
      </c>
      <c r="H862" s="79">
        <f t="shared" si="88"/>
        <v>0.35697202053303062</v>
      </c>
      <c r="I862" s="36">
        <v>5</v>
      </c>
      <c r="J862" s="78">
        <f t="shared" si="89"/>
        <v>80.8958359295722</v>
      </c>
      <c r="K862" s="34">
        <v>2272</v>
      </c>
      <c r="L862" s="31">
        <f t="shared" si="90"/>
        <v>2.9153707579983341</v>
      </c>
      <c r="M862" s="34">
        <v>90.3</v>
      </c>
      <c r="N862" s="78">
        <f t="shared" si="91"/>
        <v>42.022746257148363</v>
      </c>
      <c r="O862" s="107">
        <v>588.6</v>
      </c>
      <c r="P862" s="112"/>
      <c r="Q862" s="69">
        <v>0.64</v>
      </c>
      <c r="R862" s="108">
        <v>0.02</v>
      </c>
      <c r="S862" s="43"/>
      <c r="T862" s="69">
        <v>34.49</v>
      </c>
      <c r="U862" s="81">
        <v>6.4</v>
      </c>
      <c r="V862" s="69">
        <v>7.59</v>
      </c>
      <c r="W862" s="69">
        <v>1.41</v>
      </c>
      <c r="X862" s="101"/>
      <c r="Y862" s="101"/>
    </row>
    <row r="863" spans="1:25" x14ac:dyDescent="0.25">
      <c r="A863" s="28" t="s">
        <v>35</v>
      </c>
      <c r="B863" s="68">
        <v>41662</v>
      </c>
      <c r="C863" s="106">
        <v>1150</v>
      </c>
      <c r="D863" s="77">
        <f t="shared" si="86"/>
        <v>2.9605703046339675</v>
      </c>
      <c r="E863" s="34">
        <v>91.7</v>
      </c>
      <c r="F863" s="78">
        <f t="shared" si="87"/>
        <v>41.273105014028999</v>
      </c>
      <c r="G863" s="34">
        <v>578.1</v>
      </c>
      <c r="H863" s="79">
        <f t="shared" si="88"/>
        <v>0.10709160615990919</v>
      </c>
      <c r="I863" s="36">
        <v>1.5</v>
      </c>
      <c r="J863" s="78">
        <f t="shared" si="89"/>
        <v>80.361752505741393</v>
      </c>
      <c r="K863" s="34">
        <v>2257</v>
      </c>
      <c r="L863" s="31">
        <f t="shared" si="90"/>
        <v>2.9670273827247722</v>
      </c>
      <c r="M863" s="34">
        <v>91.9</v>
      </c>
      <c r="N863" s="78">
        <f t="shared" si="91"/>
        <v>43.443494898869822</v>
      </c>
      <c r="O863" s="107">
        <v>608.5</v>
      </c>
      <c r="P863" s="112"/>
      <c r="Q863" s="69">
        <v>1.21</v>
      </c>
      <c r="R863" s="108">
        <v>0.02</v>
      </c>
      <c r="S863" s="43"/>
      <c r="T863" s="69">
        <v>34.29</v>
      </c>
      <c r="U863" s="81">
        <v>6.37</v>
      </c>
      <c r="V863" s="69">
        <v>7.55</v>
      </c>
      <c r="W863" s="69">
        <v>1.6</v>
      </c>
      <c r="X863" s="101"/>
      <c r="Y863" s="101"/>
    </row>
    <row r="864" spans="1:25" x14ac:dyDescent="0.25">
      <c r="A864" s="28" t="s">
        <v>35</v>
      </c>
      <c r="B864" s="68">
        <v>41682</v>
      </c>
      <c r="C864" s="106">
        <v>1046</v>
      </c>
      <c r="D864" s="79">
        <f t="shared" si="86"/>
        <v>3.0638835540868432</v>
      </c>
      <c r="E864" s="34">
        <v>94.9</v>
      </c>
      <c r="F864" s="78">
        <f t="shared" si="87"/>
        <v>43.422076577637846</v>
      </c>
      <c r="G864" s="34">
        <v>608.20000000000005</v>
      </c>
      <c r="H864" s="79">
        <f t="shared" si="88"/>
        <v>0.42836642463963676</v>
      </c>
      <c r="I864" s="36">
        <v>6</v>
      </c>
      <c r="J864" s="78">
        <f t="shared" si="89"/>
        <v>87.447259261896704</v>
      </c>
      <c r="K864" s="34">
        <v>2456</v>
      </c>
      <c r="L864" s="31">
        <f t="shared" si="90"/>
        <v>2.9799415389063815</v>
      </c>
      <c r="M864" s="34">
        <v>92.3</v>
      </c>
      <c r="N864" s="78">
        <f t="shared" si="91"/>
        <v>44.992753467983178</v>
      </c>
      <c r="O864" s="107">
        <v>630.20000000000005</v>
      </c>
      <c r="P864" s="112"/>
      <c r="Q864" s="69">
        <v>0.81</v>
      </c>
      <c r="R864" s="108"/>
      <c r="S864" s="43"/>
      <c r="T864" s="69">
        <v>34.49</v>
      </c>
      <c r="U864" s="81">
        <v>5.86</v>
      </c>
      <c r="V864" s="69">
        <v>7.56</v>
      </c>
      <c r="W864" s="69">
        <v>1.76</v>
      </c>
      <c r="X864" s="101"/>
      <c r="Y864" s="101"/>
    </row>
    <row r="865" spans="1:25" x14ac:dyDescent="0.25">
      <c r="A865" s="28" t="s">
        <v>35</v>
      </c>
      <c r="B865" s="68">
        <v>41715</v>
      </c>
      <c r="C865" s="106">
        <v>1019</v>
      </c>
      <c r="D865" s="79">
        <f t="shared" si="86"/>
        <v>3.0348267026782216</v>
      </c>
      <c r="E865" s="34">
        <v>94</v>
      </c>
      <c r="F865" s="78">
        <f t="shared" si="87"/>
        <v>42.900897427659615</v>
      </c>
      <c r="G865" s="34">
        <v>600.9</v>
      </c>
      <c r="H865" s="79">
        <f t="shared" si="88"/>
        <v>4.2836642463963674E-2</v>
      </c>
      <c r="I865" s="36">
        <v>0.6</v>
      </c>
      <c r="J865" s="78">
        <f t="shared" si="89"/>
        <v>87.126809207598228</v>
      </c>
      <c r="K865" s="34">
        <v>2447</v>
      </c>
      <c r="L865" s="31">
        <f t="shared" si="90"/>
        <v>2.8572570551810914</v>
      </c>
      <c r="M865" s="34">
        <v>88.5</v>
      </c>
      <c r="N865" s="78">
        <f t="shared" si="91"/>
        <v>45.271191643998947</v>
      </c>
      <c r="O865" s="107">
        <v>634.1</v>
      </c>
      <c r="P865" s="112"/>
      <c r="Q865" s="69">
        <v>0.73</v>
      </c>
      <c r="R865" s="108">
        <v>0.03</v>
      </c>
      <c r="S865" s="43"/>
      <c r="T865" s="69">
        <v>34.42</v>
      </c>
      <c r="U865" s="81">
        <v>5.76</v>
      </c>
      <c r="V865" s="69">
        <v>7.59</v>
      </c>
      <c r="W865" s="69">
        <v>1.54</v>
      </c>
      <c r="X865" s="101"/>
      <c r="Y865" s="101"/>
    </row>
    <row r="866" spans="1:25" x14ac:dyDescent="0.25">
      <c r="A866" s="28" t="s">
        <v>35</v>
      </c>
      <c r="B866" s="68">
        <v>41739</v>
      </c>
      <c r="C866" s="106">
        <v>1109</v>
      </c>
      <c r="D866" s="79">
        <f t="shared" si="86"/>
        <v>3.0864833274046592</v>
      </c>
      <c r="E866" s="34">
        <v>95.6</v>
      </c>
      <c r="F866" s="78">
        <f t="shared" si="87"/>
        <v>44.185996701578524</v>
      </c>
      <c r="G866" s="34">
        <v>618.9</v>
      </c>
      <c r="H866" s="79">
        <f t="shared" si="88"/>
        <v>9.2812725338587962E-2</v>
      </c>
      <c r="I866" s="36">
        <v>1.3</v>
      </c>
      <c r="J866" s="78">
        <f t="shared" si="89"/>
        <v>89.690409641986079</v>
      </c>
      <c r="K866" s="34">
        <v>2519</v>
      </c>
      <c r="L866" s="31">
        <f t="shared" si="90"/>
        <v>2.908913679907529</v>
      </c>
      <c r="M866" s="34">
        <v>90.1</v>
      </c>
      <c r="N866" s="77">
        <f t="shared" si="91"/>
        <v>45.863765198083769</v>
      </c>
      <c r="O866" s="107">
        <v>642.4</v>
      </c>
      <c r="P866" s="112"/>
      <c r="Q866" s="69">
        <v>0.6</v>
      </c>
      <c r="R866" s="108">
        <v>0.02</v>
      </c>
      <c r="S866" s="43"/>
      <c r="T866" s="69">
        <v>34.47</v>
      </c>
      <c r="U866" s="81">
        <v>5.69</v>
      </c>
      <c r="V866" s="69">
        <v>7.6</v>
      </c>
      <c r="W866" s="69">
        <v>1.75</v>
      </c>
      <c r="X866" s="101"/>
      <c r="Y866" s="101"/>
    </row>
    <row r="867" spans="1:25" x14ac:dyDescent="0.25">
      <c r="A867" s="28" t="s">
        <v>35</v>
      </c>
      <c r="B867" s="68">
        <v>41772</v>
      </c>
      <c r="C867" s="106">
        <v>1402</v>
      </c>
      <c r="D867" s="79">
        <f t="shared" si="86"/>
        <v>2.9024566018167248</v>
      </c>
      <c r="E867" s="34">
        <v>89.9</v>
      </c>
      <c r="F867" s="78">
        <f t="shared" si="87"/>
        <v>42.493949324251965</v>
      </c>
      <c r="G867" s="34">
        <v>595.20000000000005</v>
      </c>
      <c r="H867" s="79">
        <f t="shared" si="88"/>
        <v>0.29985649724774571</v>
      </c>
      <c r="I867" s="36">
        <v>4.2</v>
      </c>
      <c r="J867" s="78">
        <f t="shared" si="89"/>
        <v>82.213241708354843</v>
      </c>
      <c r="K867" s="34">
        <v>2309</v>
      </c>
      <c r="L867" s="31">
        <f t="shared" si="90"/>
        <v>2.8701712113627011</v>
      </c>
      <c r="M867" s="34">
        <v>88.9</v>
      </c>
      <c r="N867" s="77">
        <f t="shared" si="91"/>
        <v>45.09984507414309</v>
      </c>
      <c r="O867" s="107">
        <v>631.70000000000005</v>
      </c>
      <c r="P867" s="112"/>
      <c r="Q867" s="69">
        <v>0.74</v>
      </c>
      <c r="R867" s="108">
        <v>0.02</v>
      </c>
      <c r="S867" s="43"/>
      <c r="T867" s="69">
        <v>34.5</v>
      </c>
      <c r="U867" s="81">
        <v>5.77</v>
      </c>
      <c r="V867" s="69">
        <v>7.61</v>
      </c>
      <c r="W867" s="69">
        <v>1.9</v>
      </c>
      <c r="X867" s="101"/>
      <c r="Y867" s="101"/>
    </row>
    <row r="868" spans="1:25" ht="15.75" thickBot="1" x14ac:dyDescent="0.3">
      <c r="A868" s="45" t="s">
        <v>35</v>
      </c>
      <c r="B868" s="83">
        <v>41814</v>
      </c>
      <c r="C868" s="109">
        <v>1237</v>
      </c>
      <c r="D868" s="72">
        <f t="shared" si="86"/>
        <v>3.028369624587417</v>
      </c>
      <c r="E868" s="51">
        <v>93.8</v>
      </c>
      <c r="F868" s="71">
        <f t="shared" si="87"/>
        <v>43.686235872832285</v>
      </c>
      <c r="G868" s="51">
        <v>611.9</v>
      </c>
      <c r="H868" s="72">
        <f t="shared" si="88"/>
        <v>0.75678068353002492</v>
      </c>
      <c r="I868" s="53">
        <v>10.6</v>
      </c>
      <c r="J868" s="71">
        <f t="shared" si="89"/>
        <v>77.15725196275659</v>
      </c>
      <c r="K868" s="51">
        <v>2167</v>
      </c>
      <c r="L868" s="48">
        <f t="shared" si="90"/>
        <v>3.2931098263104106</v>
      </c>
      <c r="M868" s="51">
        <v>102</v>
      </c>
      <c r="N868" s="70">
        <f t="shared" si="91"/>
        <v>45.96371736383302</v>
      </c>
      <c r="O868" s="110">
        <v>643.79999999999995</v>
      </c>
      <c r="P868" s="113"/>
      <c r="Q868" s="73">
        <v>0.91</v>
      </c>
      <c r="R868" s="111">
        <v>0.03</v>
      </c>
      <c r="S868" s="86"/>
      <c r="T868" s="73">
        <v>34.659999999999997</v>
      </c>
      <c r="U868" s="76">
        <v>6.15</v>
      </c>
      <c r="V868" s="73">
        <v>7.63</v>
      </c>
      <c r="W868" s="73">
        <v>1.45</v>
      </c>
      <c r="X868" s="105"/>
      <c r="Y868" s="105"/>
    </row>
    <row r="869" spans="1:25" x14ac:dyDescent="0.25">
      <c r="A869" s="28" t="s">
        <v>35</v>
      </c>
      <c r="B869" s="115">
        <v>41843</v>
      </c>
      <c r="C869" s="116">
        <v>1202</v>
      </c>
      <c r="D869" s="120">
        <f t="shared" si="86"/>
        <v>3.2091678111299493</v>
      </c>
      <c r="E869" s="118">
        <v>99.4</v>
      </c>
      <c r="F869" s="119">
        <f t="shared" si="87"/>
        <v>42.179813946182897</v>
      </c>
      <c r="G869" s="118">
        <v>590.79999999999995</v>
      </c>
      <c r="H869" s="120">
        <f t="shared" si="88"/>
        <v>0.67110739860209756</v>
      </c>
      <c r="I869" s="121">
        <v>9.4</v>
      </c>
      <c r="J869" s="119">
        <f t="shared" si="89"/>
        <v>81.180680422281966</v>
      </c>
      <c r="K869" s="118">
        <v>2280</v>
      </c>
      <c r="L869" s="122">
        <f t="shared" si="90"/>
        <v>3.0574264759960381</v>
      </c>
      <c r="M869" s="118">
        <v>94.7</v>
      </c>
      <c r="N869" s="117">
        <f t="shared" si="91"/>
        <v>45.242633882356301</v>
      </c>
      <c r="O869" s="123">
        <v>633.70000000000005</v>
      </c>
      <c r="P869" s="124"/>
      <c r="Q869" s="125">
        <v>0.63</v>
      </c>
      <c r="R869" s="126">
        <v>0.05</v>
      </c>
      <c r="S869" s="127"/>
      <c r="T869" s="125">
        <v>34.68</v>
      </c>
      <c r="U869" s="128">
        <v>5.98</v>
      </c>
      <c r="V869" s="125">
        <v>7.57</v>
      </c>
      <c r="W869" s="125">
        <v>1.46</v>
      </c>
      <c r="X869" s="129"/>
      <c r="Y869" s="129"/>
    </row>
    <row r="870" spans="1:25" x14ac:dyDescent="0.25">
      <c r="A870" s="28" t="s">
        <v>35</v>
      </c>
      <c r="B870" s="68">
        <v>41862</v>
      </c>
      <c r="C870" s="106">
        <v>1111</v>
      </c>
      <c r="D870" s="79">
        <f t="shared" si="86"/>
        <v>2.2858056441448733</v>
      </c>
      <c r="E870" s="34">
        <v>70.8</v>
      </c>
      <c r="F870" s="78">
        <f t="shared" si="87"/>
        <v>36.753839234080829</v>
      </c>
      <c r="G870" s="34">
        <v>514.79999999999995</v>
      </c>
      <c r="H870" s="79">
        <f t="shared" si="88"/>
        <v>0.32841425889038811</v>
      </c>
      <c r="I870" s="36">
        <v>4.5999999999999996</v>
      </c>
      <c r="J870" s="78">
        <f t="shared" si="89"/>
        <v>74.059568104537931</v>
      </c>
      <c r="K870" s="34">
        <v>2080</v>
      </c>
      <c r="L870" s="31">
        <f t="shared" si="90"/>
        <v>2.2825771050994712</v>
      </c>
      <c r="M870" s="34">
        <v>70.7</v>
      </c>
      <c r="N870" s="77">
        <f t="shared" si="91"/>
        <v>39.288340579865348</v>
      </c>
      <c r="O870" s="107">
        <v>550.29999999999995</v>
      </c>
      <c r="P870" s="112"/>
      <c r="Q870" s="69">
        <v>0.76</v>
      </c>
      <c r="R870" s="108">
        <v>0.08</v>
      </c>
      <c r="S870" s="43"/>
      <c r="T870" s="69">
        <v>34.43</v>
      </c>
      <c r="U870" s="81">
        <v>5.86</v>
      </c>
      <c r="V870" s="69">
        <v>7.55</v>
      </c>
      <c r="W870" s="69">
        <v>1.26</v>
      </c>
      <c r="X870" s="101"/>
      <c r="Y870" s="101"/>
    </row>
    <row r="871" spans="1:25" x14ac:dyDescent="0.25">
      <c r="A871" s="28" t="s">
        <v>35</v>
      </c>
      <c r="B871" s="68">
        <v>41911</v>
      </c>
      <c r="C871" s="106">
        <v>1200</v>
      </c>
      <c r="D871" s="79">
        <f t="shared" si="86"/>
        <v>3.2317675844477654</v>
      </c>
      <c r="E871" s="34">
        <v>100.1</v>
      </c>
      <c r="F871" s="78">
        <f t="shared" si="87"/>
        <v>42.743829738625088</v>
      </c>
      <c r="G871" s="34">
        <v>598.70000000000005</v>
      </c>
      <c r="H871" s="79">
        <f t="shared" si="88"/>
        <v>0.21418321231981838</v>
      </c>
      <c r="I871" s="36">
        <v>3</v>
      </c>
      <c r="J871" s="78">
        <f t="shared" si="89"/>
        <v>82.889747378540534</v>
      </c>
      <c r="K871" s="34">
        <v>2328</v>
      </c>
      <c r="L871" s="31">
        <f t="shared" si="90"/>
        <v>3.2898812872650085</v>
      </c>
      <c r="M871" s="34">
        <v>101.9</v>
      </c>
      <c r="N871" s="77">
        <f t="shared" si="91"/>
        <v>46.284992182312749</v>
      </c>
      <c r="O871" s="107">
        <v>648.29999999999995</v>
      </c>
      <c r="P871" s="112"/>
      <c r="Q871" s="69">
        <v>0.84</v>
      </c>
      <c r="R871" s="108">
        <v>7.0000000000000007E-2</v>
      </c>
      <c r="S871" s="43"/>
      <c r="T871" s="69">
        <v>34.659999999999997</v>
      </c>
      <c r="U871" s="81">
        <v>6.23</v>
      </c>
      <c r="V871" s="69">
        <v>7.59</v>
      </c>
      <c r="W871" s="69">
        <v>1.28</v>
      </c>
      <c r="X871" s="101"/>
      <c r="Y871" s="101"/>
    </row>
    <row r="872" spans="1:25" x14ac:dyDescent="0.25">
      <c r="A872" s="28" t="s">
        <v>35</v>
      </c>
      <c r="B872" s="68">
        <v>41913</v>
      </c>
      <c r="C872" s="106">
        <v>1247</v>
      </c>
      <c r="D872" s="79">
        <f t="shared" si="86"/>
        <v>2.9960842341333933</v>
      </c>
      <c r="E872" s="34">
        <v>92.8</v>
      </c>
      <c r="F872" s="78">
        <f t="shared" si="87"/>
        <v>43.407797696816523</v>
      </c>
      <c r="G872" s="34">
        <v>608</v>
      </c>
      <c r="H872" s="79">
        <f t="shared" si="88"/>
        <v>0.29985649724774571</v>
      </c>
      <c r="I872" s="36">
        <v>4.2</v>
      </c>
      <c r="J872" s="78">
        <f t="shared" si="89"/>
        <v>79.934485766676758</v>
      </c>
      <c r="K872" s="34">
        <v>2245</v>
      </c>
      <c r="L872" s="31">
        <f t="shared" si="90"/>
        <v>3.0445123198144284</v>
      </c>
      <c r="M872" s="34">
        <v>94.3</v>
      </c>
      <c r="N872" s="77">
        <f t="shared" si="91"/>
        <v>48.255477735655077</v>
      </c>
      <c r="O872" s="107">
        <v>675.9</v>
      </c>
      <c r="P872" s="112"/>
      <c r="Q872" s="69">
        <v>0.66</v>
      </c>
      <c r="R872" s="108">
        <v>0.09</v>
      </c>
      <c r="S872" s="43"/>
      <c r="T872" s="69">
        <v>34.520000000000003</v>
      </c>
      <c r="U872" s="81">
        <v>6.07</v>
      </c>
      <c r="V872" s="69">
        <v>7.51</v>
      </c>
      <c r="W872" s="69">
        <v>1.17</v>
      </c>
      <c r="X872" s="101"/>
      <c r="Y872" s="101"/>
    </row>
    <row r="873" spans="1:25" x14ac:dyDescent="0.25">
      <c r="A873" s="28" t="s">
        <v>35</v>
      </c>
      <c r="B873" s="68">
        <v>41968</v>
      </c>
      <c r="C873" s="106">
        <v>1218</v>
      </c>
      <c r="D873" s="79">
        <f t="shared" si="86"/>
        <v>3.1316828740402927</v>
      </c>
      <c r="E873" s="34">
        <v>97</v>
      </c>
      <c r="F873" s="78">
        <f t="shared" si="87"/>
        <v>44.39304047348768</v>
      </c>
      <c r="G873" s="34">
        <v>621.79999999999995</v>
      </c>
      <c r="H873" s="79">
        <f t="shared" si="88"/>
        <v>0.20704377190915774</v>
      </c>
      <c r="I873" s="36">
        <v>2.9</v>
      </c>
      <c r="J873" s="78">
        <f t="shared" si="89"/>
        <v>84.029125349379569</v>
      </c>
      <c r="K873" s="34">
        <v>2360</v>
      </c>
      <c r="L873" s="31">
        <f t="shared" si="90"/>
        <v>3.0897118664500618</v>
      </c>
      <c r="M873" s="34">
        <v>95.7</v>
      </c>
      <c r="N873" s="77">
        <f t="shared" si="91"/>
        <v>48.062712844567244</v>
      </c>
      <c r="O873" s="107">
        <v>673.2</v>
      </c>
      <c r="P873" s="112"/>
      <c r="Q873" s="69">
        <v>1.1299999999999999</v>
      </c>
      <c r="R873" s="108">
        <v>0.04</v>
      </c>
      <c r="S873" s="43"/>
      <c r="T873" s="69">
        <v>34.5</v>
      </c>
      <c r="U873" s="81">
        <v>5.97</v>
      </c>
      <c r="V873" s="69">
        <v>7.64</v>
      </c>
      <c r="W873" s="69">
        <v>1.22</v>
      </c>
      <c r="X873" s="101"/>
      <c r="Y873" s="101"/>
    </row>
    <row r="874" spans="1:25" x14ac:dyDescent="0.25">
      <c r="A874" s="28" t="s">
        <v>35</v>
      </c>
      <c r="B874" s="68">
        <v>42003</v>
      </c>
      <c r="C874" s="106">
        <v>1016</v>
      </c>
      <c r="D874" s="79">
        <f t="shared" si="86"/>
        <v>3.07356917122305</v>
      </c>
      <c r="E874" s="34">
        <v>95.2</v>
      </c>
      <c r="F874" s="78">
        <f t="shared" si="87"/>
        <v>42.772387500267726</v>
      </c>
      <c r="G874" s="34">
        <v>599.1</v>
      </c>
      <c r="H874" s="79">
        <f t="shared" si="88"/>
        <v>0.13564936780255163</v>
      </c>
      <c r="I874" s="36">
        <v>1.9</v>
      </c>
      <c r="J874" s="78">
        <f t="shared" si="89"/>
        <v>86.058642359936627</v>
      </c>
      <c r="K874" s="34">
        <v>2417</v>
      </c>
      <c r="L874" s="31">
        <f t="shared" si="90"/>
        <v>3.0832547883592571</v>
      </c>
      <c r="M874" s="34">
        <v>95.5</v>
      </c>
      <c r="N874" s="77">
        <f t="shared" si="91"/>
        <v>49.062234502059731</v>
      </c>
      <c r="O874" s="107">
        <v>687.2</v>
      </c>
      <c r="P874" s="112"/>
      <c r="Q874" s="69">
        <v>0.74</v>
      </c>
      <c r="R874" s="108">
        <v>0.03</v>
      </c>
      <c r="S874" s="43"/>
      <c r="T874" s="69">
        <v>34.53</v>
      </c>
      <c r="U874" s="81">
        <v>6.05</v>
      </c>
      <c r="V874" s="69">
        <v>7.56</v>
      </c>
      <c r="W874" s="69">
        <v>1.24</v>
      </c>
      <c r="X874" s="101"/>
      <c r="Y874" s="101"/>
    </row>
    <row r="875" spans="1:25" x14ac:dyDescent="0.25">
      <c r="A875" s="28" t="s">
        <v>35</v>
      </c>
      <c r="B875" s="68">
        <v>42025</v>
      </c>
      <c r="C875" s="106">
        <v>1117</v>
      </c>
      <c r="D875" s="79">
        <f t="shared" si="86"/>
        <v>3.1349114130856948</v>
      </c>
      <c r="E875" s="34">
        <v>97.1</v>
      </c>
      <c r="F875" s="78">
        <f t="shared" si="87"/>
        <v>45.692418628227919</v>
      </c>
      <c r="G875" s="34">
        <v>640</v>
      </c>
      <c r="H875" s="79">
        <f t="shared" si="88"/>
        <v>0.2427409739624608</v>
      </c>
      <c r="I875" s="36">
        <v>3.4</v>
      </c>
      <c r="J875" s="78">
        <f t="shared" si="89"/>
        <v>90.829787612825129</v>
      </c>
      <c r="K875" s="34">
        <v>2551</v>
      </c>
      <c r="L875" s="31">
        <f t="shared" si="90"/>
        <v>3.215624889220754</v>
      </c>
      <c r="M875" s="34">
        <v>99.6</v>
      </c>
      <c r="N875" s="77">
        <f t="shared" si="91"/>
        <v>47.89136627471138</v>
      </c>
      <c r="O875" s="107">
        <v>670.8</v>
      </c>
      <c r="P875" s="112"/>
      <c r="Q875" s="69">
        <v>2.85</v>
      </c>
      <c r="R875" s="108">
        <v>7.0000000000000007E-2</v>
      </c>
      <c r="S875" s="43"/>
      <c r="T875" s="69">
        <v>34.67</v>
      </c>
      <c r="U875" s="81">
        <v>6.02</v>
      </c>
      <c r="V875" s="69">
        <v>7.59</v>
      </c>
      <c r="W875" s="69">
        <v>1.31</v>
      </c>
      <c r="X875" s="101"/>
      <c r="Y875" s="101"/>
    </row>
    <row r="876" spans="1:25" x14ac:dyDescent="0.25">
      <c r="A876" s="28" t="s">
        <v>35</v>
      </c>
      <c r="B876" s="68">
        <v>42053</v>
      </c>
      <c r="C876" s="106">
        <v>1029</v>
      </c>
      <c r="D876" s="79">
        <f t="shared" si="86"/>
        <v>3.2608244358563869</v>
      </c>
      <c r="E876" s="34">
        <v>101</v>
      </c>
      <c r="F876" s="78">
        <f t="shared" si="87"/>
        <v>49.269278273968887</v>
      </c>
      <c r="G876" s="34">
        <v>690.1</v>
      </c>
      <c r="H876" s="79">
        <f t="shared" si="88"/>
        <v>0.33555369930104878</v>
      </c>
      <c r="I876" s="36">
        <v>4.7</v>
      </c>
      <c r="J876" s="78">
        <f t="shared" si="89"/>
        <v>96.277438535899307</v>
      </c>
      <c r="K876" s="34">
        <v>2704</v>
      </c>
      <c r="L876" s="31">
        <f t="shared" si="90"/>
        <v>3.3350808339006415</v>
      </c>
      <c r="M876" s="34">
        <v>103.3</v>
      </c>
      <c r="N876" s="77">
        <f t="shared" si="91"/>
        <v>51.725245775236132</v>
      </c>
      <c r="O876" s="107">
        <v>724.5</v>
      </c>
      <c r="P876" s="112"/>
      <c r="Q876" s="69">
        <v>2.5499999999999998</v>
      </c>
      <c r="R876" s="108">
        <v>0.02</v>
      </c>
      <c r="S876" s="43"/>
      <c r="T876" s="69">
        <v>34.54</v>
      </c>
      <c r="U876" s="81">
        <v>6.01</v>
      </c>
      <c r="V876" s="69">
        <v>7.52</v>
      </c>
      <c r="W876" s="69">
        <v>1.24</v>
      </c>
      <c r="X876" s="101"/>
      <c r="Y876" s="101"/>
    </row>
    <row r="877" spans="1:25" x14ac:dyDescent="0.25">
      <c r="A877" s="28" t="s">
        <v>35</v>
      </c>
      <c r="B877" s="68">
        <v>42072</v>
      </c>
      <c r="C877" s="106">
        <v>1330</v>
      </c>
      <c r="D877" s="79">
        <f t="shared" si="86"/>
        <v>3.6902201288949015</v>
      </c>
      <c r="E877" s="34">
        <v>114.3</v>
      </c>
      <c r="F877" s="78">
        <f t="shared" si="87"/>
        <v>37.524898798432183</v>
      </c>
      <c r="G877" s="34">
        <v>525.6</v>
      </c>
      <c r="H877" s="79">
        <f t="shared" si="88"/>
        <v>7.8533844517266735E-2</v>
      </c>
      <c r="I877" s="36">
        <v>1.1000000000000001</v>
      </c>
      <c r="J877" s="78">
        <f t="shared" si="89"/>
        <v>184.29438678321554</v>
      </c>
      <c r="K877" s="34">
        <v>5176</v>
      </c>
      <c r="L877" s="31">
        <f t="shared" si="90"/>
        <v>3.809676073574789</v>
      </c>
      <c r="M877" s="34">
        <v>118</v>
      </c>
      <c r="N877" s="77">
        <f t="shared" si="91"/>
        <v>59.485817501624226</v>
      </c>
      <c r="O877" s="107">
        <v>833.2</v>
      </c>
      <c r="P877" s="112"/>
      <c r="Q877" s="69">
        <v>2.6</v>
      </c>
      <c r="R877" s="108">
        <v>0.02</v>
      </c>
      <c r="S877" s="43"/>
      <c r="T877" s="69">
        <v>34.31</v>
      </c>
      <c r="U877" s="81">
        <v>5.96</v>
      </c>
      <c r="V877" s="69">
        <v>7.53</v>
      </c>
      <c r="W877" s="69">
        <v>1.27</v>
      </c>
      <c r="X877" s="101"/>
      <c r="Y877" s="101"/>
    </row>
    <row r="878" spans="1:25" x14ac:dyDescent="0.25">
      <c r="A878" s="28" t="s">
        <v>35</v>
      </c>
      <c r="B878" s="68">
        <v>42122</v>
      </c>
      <c r="C878" s="106">
        <v>900</v>
      </c>
      <c r="D878" s="79">
        <f t="shared" si="86"/>
        <v>2.6022024705943045</v>
      </c>
      <c r="E878" s="34">
        <v>80.599999999999994</v>
      </c>
      <c r="F878" s="78">
        <f t="shared" si="87"/>
        <v>46.449199311757944</v>
      </c>
      <c r="G878" s="34">
        <v>650.6</v>
      </c>
      <c r="H878" s="79">
        <f t="shared" si="88"/>
        <v>0.2427409739624608</v>
      </c>
      <c r="I878" s="36">
        <v>3.4</v>
      </c>
      <c r="J878" s="78">
        <f t="shared" si="89"/>
        <v>80.375994730376888</v>
      </c>
      <c r="K878" s="34">
        <v>2257.4</v>
      </c>
      <c r="L878" s="31">
        <f t="shared" si="90"/>
        <v>3.0832547883592571</v>
      </c>
      <c r="M878" s="34">
        <v>95.5</v>
      </c>
      <c r="N878" s="77">
        <f t="shared" si="91"/>
        <v>51.368273754703104</v>
      </c>
      <c r="O878" s="107">
        <v>719.5</v>
      </c>
      <c r="P878" s="112"/>
      <c r="Q878" s="69">
        <v>3</v>
      </c>
      <c r="R878" s="108">
        <v>0.04</v>
      </c>
      <c r="S878" s="43"/>
      <c r="T878" s="69">
        <v>34.43</v>
      </c>
      <c r="U878" s="81">
        <v>6.17</v>
      </c>
      <c r="V878" s="69">
        <v>7.52</v>
      </c>
      <c r="W878" s="69">
        <v>1.44</v>
      </c>
      <c r="X878" s="101"/>
      <c r="Y878" s="101"/>
    </row>
    <row r="879" spans="1:25" x14ac:dyDescent="0.25">
      <c r="A879" s="28" t="s">
        <v>35</v>
      </c>
      <c r="B879" s="68">
        <v>42138</v>
      </c>
      <c r="C879" s="106">
        <v>1029</v>
      </c>
      <c r="D879" s="79">
        <f t="shared" si="86"/>
        <v>2.9379705313161506</v>
      </c>
      <c r="E879" s="34">
        <v>91</v>
      </c>
      <c r="F879" s="78">
        <f t="shared" si="87"/>
        <v>43.35068217353124</v>
      </c>
      <c r="G879" s="34">
        <v>607.20000000000005</v>
      </c>
      <c r="H879" s="79">
        <f t="shared" si="88"/>
        <v>9.2812725338587962E-2</v>
      </c>
      <c r="I879" s="36">
        <v>1.3</v>
      </c>
      <c r="J879" s="78">
        <f t="shared" si="89"/>
        <v>85.937583450534973</v>
      </c>
      <c r="K879" s="34">
        <v>2413.6</v>
      </c>
      <c r="L879" s="31">
        <f t="shared" si="90"/>
        <v>2.815286047590861</v>
      </c>
      <c r="M879" s="34">
        <v>87.2</v>
      </c>
      <c r="N879" s="77">
        <f t="shared" si="91"/>
        <v>46.627685322024462</v>
      </c>
      <c r="O879" s="107">
        <v>653.1</v>
      </c>
      <c r="P879" s="112"/>
      <c r="Q879" s="69">
        <v>0.875</v>
      </c>
      <c r="R879" s="108">
        <v>0.02</v>
      </c>
      <c r="S879" s="43"/>
      <c r="T879" s="69">
        <v>34.46</v>
      </c>
      <c r="U879" s="81">
        <v>5.52</v>
      </c>
      <c r="V879" s="69">
        <v>7.57</v>
      </c>
      <c r="W879" s="69">
        <v>1.53</v>
      </c>
      <c r="X879" s="101"/>
      <c r="Y879" s="101"/>
    </row>
    <row r="880" spans="1:25" ht="15.75" thickBot="1" x14ac:dyDescent="0.3">
      <c r="A880" s="45" t="s">
        <v>35</v>
      </c>
      <c r="B880" s="83">
        <v>42158</v>
      </c>
      <c r="C880" s="109">
        <v>928</v>
      </c>
      <c r="D880" s="72">
        <f t="shared" si="86"/>
        <v>2.8507999770902868</v>
      </c>
      <c r="E880" s="51">
        <v>88.3</v>
      </c>
      <c r="F880" s="71">
        <f t="shared" si="87"/>
        <v>41.794284164007223</v>
      </c>
      <c r="G880" s="51">
        <v>585.4</v>
      </c>
      <c r="H880" s="72">
        <f t="shared" si="88"/>
        <v>0.48548194792492161</v>
      </c>
      <c r="I880" s="53">
        <v>6.8</v>
      </c>
      <c r="J880" s="71">
        <f t="shared" si="89"/>
        <v>75.28439942318991</v>
      </c>
      <c r="K880" s="51">
        <v>2114.4</v>
      </c>
      <c r="L880" s="48">
        <f t="shared" si="90"/>
        <v>2.7539438057282157</v>
      </c>
      <c r="M880" s="51">
        <v>85.3</v>
      </c>
      <c r="N880" s="70">
        <f t="shared" si="91"/>
        <v>46.52059371586455</v>
      </c>
      <c r="O880" s="110">
        <v>651.6</v>
      </c>
      <c r="P880" s="113"/>
      <c r="Q880" s="73">
        <v>0.77500000000000002</v>
      </c>
      <c r="R880" s="111">
        <v>0.02</v>
      </c>
      <c r="S880" s="86"/>
      <c r="T880" s="73">
        <v>34.25</v>
      </c>
      <c r="U880" s="76">
        <v>6.13</v>
      </c>
      <c r="V880" s="73">
        <v>7.59</v>
      </c>
      <c r="W880" s="73">
        <v>1.2</v>
      </c>
      <c r="X880" s="105"/>
      <c r="Y880" s="105"/>
    </row>
    <row r="881" spans="1:25" x14ac:dyDescent="0.25">
      <c r="A881" s="28" t="s">
        <v>35</v>
      </c>
      <c r="B881" s="115">
        <v>42192</v>
      </c>
      <c r="C881" s="116">
        <v>844</v>
      </c>
      <c r="D881" s="120">
        <f t="shared" si="86"/>
        <v>2.886313906589713</v>
      </c>
      <c r="E881" s="118">
        <v>89.4</v>
      </c>
      <c r="F881" s="119">
        <f t="shared" si="87"/>
        <v>43.643399230368317</v>
      </c>
      <c r="G881" s="118">
        <v>611.29999999999995</v>
      </c>
      <c r="H881" s="120">
        <f t="shared" si="88"/>
        <v>0.1213704869812304</v>
      </c>
      <c r="I881" s="121">
        <v>1.7</v>
      </c>
      <c r="J881" s="119">
        <f t="shared" si="89"/>
        <v>76.762030229121791</v>
      </c>
      <c r="K881" s="118">
        <v>2155.9</v>
      </c>
      <c r="L881" s="122">
        <f t="shared" si="90"/>
        <v>2.9347419922707485</v>
      </c>
      <c r="M881" s="118">
        <v>90.9</v>
      </c>
      <c r="N881" s="117">
        <f t="shared" si="91"/>
        <v>45.50679317755074</v>
      </c>
      <c r="O881" s="123">
        <v>637.4</v>
      </c>
      <c r="P881" s="124"/>
      <c r="Q881" s="125">
        <v>0.85</v>
      </c>
      <c r="R881" s="126">
        <v>0.06</v>
      </c>
      <c r="S881" s="127"/>
      <c r="T881" s="125">
        <v>34.24</v>
      </c>
      <c r="U881" s="128">
        <v>6.08</v>
      </c>
      <c r="V881" s="125">
        <v>7.52</v>
      </c>
      <c r="W881" s="125">
        <v>1.44</v>
      </c>
      <c r="X881" s="129"/>
      <c r="Y881" s="129"/>
    </row>
    <row r="882" spans="1:25" x14ac:dyDescent="0.25">
      <c r="A882" s="28" t="s">
        <v>35</v>
      </c>
      <c r="B882" s="68">
        <v>42230</v>
      </c>
      <c r="C882" s="106">
        <v>1025</v>
      </c>
      <c r="D882" s="79">
        <f t="shared" si="86"/>
        <v>3.0864833274046592</v>
      </c>
      <c r="E882" s="34">
        <v>95.6</v>
      </c>
      <c r="F882" s="78">
        <f t="shared" si="87"/>
        <v>45.549629820014708</v>
      </c>
      <c r="G882" s="34">
        <v>638</v>
      </c>
      <c r="H882" s="79">
        <f t="shared" si="88"/>
        <v>0.21418321231981838</v>
      </c>
      <c r="I882" s="36">
        <v>3</v>
      </c>
      <c r="J882" s="78">
        <f t="shared" si="89"/>
        <v>94.611098253547198</v>
      </c>
      <c r="K882" s="34">
        <v>2657.2</v>
      </c>
      <c r="L882" s="31">
        <f t="shared" si="90"/>
        <v>2.9637988436793696</v>
      </c>
      <c r="M882" s="34">
        <v>91.8</v>
      </c>
      <c r="N882" s="77">
        <f t="shared" si="91"/>
        <v>71.55861123605132</v>
      </c>
      <c r="O882" s="107">
        <v>1002.3</v>
      </c>
      <c r="P882" s="112"/>
      <c r="Q882" s="69">
        <v>1.1499999999999999</v>
      </c>
      <c r="R882" s="108">
        <v>0.02</v>
      </c>
      <c r="S882" s="43"/>
      <c r="T882" s="69">
        <v>34.67</v>
      </c>
      <c r="U882" s="81">
        <v>5.46</v>
      </c>
      <c r="V882" s="69">
        <v>7.49</v>
      </c>
      <c r="W882" s="69">
        <v>1.72</v>
      </c>
      <c r="X882" s="101"/>
      <c r="Y882" s="101"/>
    </row>
    <row r="883" spans="1:25" x14ac:dyDescent="0.25">
      <c r="A883" s="28" t="s">
        <v>35</v>
      </c>
      <c r="B883" s="68">
        <v>42263</v>
      </c>
      <c r="C883" s="106">
        <v>952</v>
      </c>
      <c r="D883" s="79">
        <f t="shared" si="86"/>
        <v>2.9508846874977603</v>
      </c>
      <c r="E883" s="34">
        <v>91.4</v>
      </c>
      <c r="F883" s="78">
        <f t="shared" si="87"/>
        <v>52.474887018355503</v>
      </c>
      <c r="G883" s="34">
        <v>735</v>
      </c>
      <c r="H883" s="79">
        <f t="shared" si="88"/>
        <v>0.39266922258633369</v>
      </c>
      <c r="I883" s="36">
        <v>5.5</v>
      </c>
      <c r="J883" s="78">
        <f t="shared" si="89"/>
        <v>78.663367217959447</v>
      </c>
      <c r="K883" s="34">
        <v>2209.3000000000002</v>
      </c>
      <c r="L883" s="31">
        <f t="shared" si="90"/>
        <v>2.4795179868690149</v>
      </c>
      <c r="M883" s="34">
        <v>76.8</v>
      </c>
      <c r="N883" s="77">
        <f t="shared" si="91"/>
        <v>56.772830145573195</v>
      </c>
      <c r="O883" s="107">
        <v>795.2</v>
      </c>
      <c r="P883" s="112"/>
      <c r="Q883" s="69">
        <v>0.75</v>
      </c>
      <c r="R883" s="108">
        <v>0.04</v>
      </c>
      <c r="S883" s="43"/>
      <c r="T883" s="69">
        <v>34.28</v>
      </c>
      <c r="U883" s="81">
        <v>6.03</v>
      </c>
      <c r="V883" s="69">
        <v>7.48</v>
      </c>
      <c r="W883" s="69">
        <v>2.35</v>
      </c>
      <c r="X883" s="101"/>
      <c r="Y883" s="101"/>
    </row>
    <row r="884" spans="1:25" x14ac:dyDescent="0.25">
      <c r="A884" s="28" t="s">
        <v>35</v>
      </c>
      <c r="B884" s="68">
        <v>42305</v>
      </c>
      <c r="C884" s="106">
        <v>1449</v>
      </c>
      <c r="D884" s="79">
        <f t="shared" ref="D884:D909" si="92">E884/30.973762</f>
        <v>3.241453201583973</v>
      </c>
      <c r="E884" s="34">
        <v>100.4</v>
      </c>
      <c r="F884" s="78">
        <f t="shared" ref="F884:F909" si="93">G884/14.0067</f>
        <v>41.158873967458426</v>
      </c>
      <c r="G884" s="34">
        <v>576.5</v>
      </c>
      <c r="H884" s="79">
        <f t="shared" ref="H884:H909" si="94">I884/14.0067</f>
        <v>0.22132265273047899</v>
      </c>
      <c r="I884" s="36">
        <v>3.1</v>
      </c>
      <c r="J884" s="78">
        <f t="shared" ref="J884:J909" si="95">K884/28.0855</f>
        <v>77.399369781559884</v>
      </c>
      <c r="K884" s="34">
        <v>2173.8000000000002</v>
      </c>
      <c r="L884" s="31">
        <f t="shared" ref="L884:L909" si="96">M884/30.973762</f>
        <v>3.2931098263104106</v>
      </c>
      <c r="M884" s="34">
        <v>102</v>
      </c>
      <c r="N884" s="77">
        <f t="shared" ref="N884:N909" si="97">O884/14.0067</f>
        <v>44.478713758415616</v>
      </c>
      <c r="O884" s="107">
        <v>623</v>
      </c>
      <c r="P884" s="112"/>
      <c r="Q884" s="69">
        <v>0.92500000000000004</v>
      </c>
      <c r="R884" s="108">
        <v>0.1</v>
      </c>
      <c r="S884" s="43"/>
      <c r="T884" s="69">
        <v>34.450000000000003</v>
      </c>
      <c r="U884" s="81">
        <v>6.26</v>
      </c>
      <c r="V884" s="69">
        <v>7.56</v>
      </c>
      <c r="W884" s="69">
        <v>1.32</v>
      </c>
      <c r="X884" s="101"/>
      <c r="Y884" s="101"/>
    </row>
    <row r="885" spans="1:25" x14ac:dyDescent="0.25">
      <c r="A885" s="28" t="s">
        <v>35</v>
      </c>
      <c r="B885" s="68">
        <v>42313</v>
      </c>
      <c r="C885" s="106">
        <v>1036</v>
      </c>
      <c r="D885" s="79">
        <f t="shared" si="92"/>
        <v>3.0315981636328195</v>
      </c>
      <c r="E885" s="34">
        <v>93.9</v>
      </c>
      <c r="F885" s="78">
        <f t="shared" si="93"/>
        <v>40.880435791442665</v>
      </c>
      <c r="G885" s="34">
        <v>572.6</v>
      </c>
      <c r="H885" s="79">
        <f t="shared" si="94"/>
        <v>6.4254963695945508E-2</v>
      </c>
      <c r="I885" s="36">
        <v>0.9</v>
      </c>
      <c r="J885" s="78">
        <f t="shared" si="95"/>
        <v>72.403909490662443</v>
      </c>
      <c r="K885" s="34">
        <v>2033.5</v>
      </c>
      <c r="L885" s="31">
        <f t="shared" si="96"/>
        <v>3.0864833274046592</v>
      </c>
      <c r="M885" s="34">
        <v>95.6</v>
      </c>
      <c r="N885" s="77">
        <f t="shared" si="97"/>
        <v>45.135542276196396</v>
      </c>
      <c r="O885" s="107">
        <v>632.20000000000005</v>
      </c>
      <c r="P885" s="112"/>
      <c r="Q885" s="69">
        <v>0.9</v>
      </c>
      <c r="R885" s="108">
        <v>0.06</v>
      </c>
      <c r="S885" s="43"/>
      <c r="T885" s="69">
        <v>34.29</v>
      </c>
      <c r="U885" s="81">
        <v>6.38</v>
      </c>
      <c r="V885" s="69">
        <v>7.49</v>
      </c>
      <c r="W885" s="69">
        <v>1.37</v>
      </c>
      <c r="X885" s="101"/>
      <c r="Y885" s="101"/>
    </row>
    <row r="886" spans="1:25" x14ac:dyDescent="0.25">
      <c r="A886" s="28" t="s">
        <v>35</v>
      </c>
      <c r="B886" s="68">
        <v>42347</v>
      </c>
      <c r="C886" s="106">
        <v>1114</v>
      </c>
      <c r="D886" s="79">
        <f t="shared" si="92"/>
        <v>3.1123116397678783</v>
      </c>
      <c r="E886" s="34">
        <v>96.4</v>
      </c>
      <c r="F886" s="78">
        <f t="shared" si="93"/>
        <v>43.629120349547001</v>
      </c>
      <c r="G886" s="34">
        <v>611.1</v>
      </c>
      <c r="H886" s="79">
        <f t="shared" si="94"/>
        <v>0.60685243490615204</v>
      </c>
      <c r="I886" s="36">
        <v>8.5</v>
      </c>
      <c r="J886" s="78">
        <f t="shared" si="95"/>
        <v>81.782414413131335</v>
      </c>
      <c r="K886" s="34">
        <v>2296.9</v>
      </c>
      <c r="L886" s="31">
        <f t="shared" si="96"/>
        <v>3.144597030221902</v>
      </c>
      <c r="M886" s="34">
        <v>97.4</v>
      </c>
      <c r="N886" s="77">
        <f t="shared" si="97"/>
        <v>45.492514296729425</v>
      </c>
      <c r="O886" s="107">
        <v>637.20000000000005</v>
      </c>
      <c r="P886" s="112"/>
      <c r="Q886" s="69">
        <v>0.85</v>
      </c>
      <c r="R886" s="108">
        <v>0.06</v>
      </c>
      <c r="S886" s="43"/>
      <c r="T886" s="69">
        <v>34.19</v>
      </c>
      <c r="U886" s="81">
        <v>7.19</v>
      </c>
      <c r="V886" s="69">
        <v>7.6</v>
      </c>
      <c r="W886" s="69">
        <v>4.95</v>
      </c>
      <c r="X886" s="101"/>
      <c r="Y886" s="101"/>
    </row>
    <row r="887" spans="1:25" x14ac:dyDescent="0.25">
      <c r="A887" s="28" t="s">
        <v>35</v>
      </c>
      <c r="B887" s="68">
        <v>42384</v>
      </c>
      <c r="C887" s="106">
        <v>1102</v>
      </c>
      <c r="D887" s="79">
        <f t="shared" si="92"/>
        <v>2.4988892211414293</v>
      </c>
      <c r="E887" s="34">
        <v>77.400000000000006</v>
      </c>
      <c r="F887" s="78">
        <f t="shared" si="93"/>
        <v>36.039895193014772</v>
      </c>
      <c r="G887" s="34">
        <v>504.8</v>
      </c>
      <c r="H887" s="79">
        <f t="shared" si="94"/>
        <v>0.42836642463963676</v>
      </c>
      <c r="I887" s="36">
        <v>6</v>
      </c>
      <c r="J887" s="78">
        <f t="shared" si="95"/>
        <v>65.83468337754357</v>
      </c>
      <c r="K887" s="34">
        <v>1849</v>
      </c>
      <c r="L887" s="31">
        <f t="shared" si="96"/>
        <v>2.5344031506408551</v>
      </c>
      <c r="M887" s="34">
        <v>78.5</v>
      </c>
      <c r="N887" s="77">
        <f t="shared" si="97"/>
        <v>37.303576145701697</v>
      </c>
      <c r="O887" s="107">
        <v>522.5</v>
      </c>
      <c r="P887" s="112"/>
      <c r="Q887" s="69">
        <v>0.875</v>
      </c>
      <c r="R887" s="108">
        <v>0.04</v>
      </c>
      <c r="S887" s="43"/>
      <c r="T887" s="69">
        <v>34.24</v>
      </c>
      <c r="U887" s="81">
        <v>6.15</v>
      </c>
      <c r="V887" s="69">
        <v>7.52</v>
      </c>
      <c r="W887" s="69">
        <v>5.0999999999999996</v>
      </c>
      <c r="X887" s="101"/>
      <c r="Y887" s="101"/>
    </row>
    <row r="888" spans="1:25" x14ac:dyDescent="0.25">
      <c r="A888" s="28" t="s">
        <v>35</v>
      </c>
      <c r="B888" s="68">
        <v>42411</v>
      </c>
      <c r="C888" s="106">
        <v>913</v>
      </c>
      <c r="D888" s="79">
        <f t="shared" si="92"/>
        <v>2.9605703046339675</v>
      </c>
      <c r="E888" s="34">
        <v>91.7</v>
      </c>
      <c r="F888" s="78">
        <f t="shared" si="93"/>
        <v>42.686714215339798</v>
      </c>
      <c r="G888" s="34">
        <v>597.9</v>
      </c>
      <c r="H888" s="79">
        <f t="shared" si="94"/>
        <v>0.42122698422897614</v>
      </c>
      <c r="I888" s="36">
        <v>5.9</v>
      </c>
      <c r="J888" s="78">
        <f t="shared" si="95"/>
        <v>80.821064250235892</v>
      </c>
      <c r="K888" s="34">
        <v>2269.9</v>
      </c>
      <c r="L888" s="31">
        <f t="shared" si="96"/>
        <v>3.0703406321776474</v>
      </c>
      <c r="M888" s="34">
        <v>95.1</v>
      </c>
      <c r="N888" s="77">
        <f t="shared" si="97"/>
        <v>44.742873053610062</v>
      </c>
      <c r="O888" s="107">
        <v>626.70000000000005</v>
      </c>
      <c r="P888" s="112"/>
      <c r="Q888" s="69">
        <v>0.72499999999999998</v>
      </c>
      <c r="R888" s="108">
        <v>0.06</v>
      </c>
      <c r="S888" s="43"/>
      <c r="T888" s="69">
        <v>34.44</v>
      </c>
      <c r="U888" s="81">
        <v>5.93</v>
      </c>
      <c r="V888" s="69">
        <v>7.63</v>
      </c>
      <c r="W888" s="69">
        <v>2.16</v>
      </c>
      <c r="X888" s="101"/>
      <c r="Y888" s="101"/>
    </row>
    <row r="889" spans="1:25" x14ac:dyDescent="0.25">
      <c r="A889" s="28" t="s">
        <v>35</v>
      </c>
      <c r="B889" s="68">
        <v>42432</v>
      </c>
      <c r="C889" s="106">
        <v>1101</v>
      </c>
      <c r="D889" s="79">
        <f t="shared" si="92"/>
        <v>2.9444276094069557</v>
      </c>
      <c r="E889" s="34">
        <v>91.2</v>
      </c>
      <c r="F889" s="78">
        <f t="shared" si="93"/>
        <v>43.393518815995201</v>
      </c>
      <c r="G889" s="34">
        <v>607.79999999999995</v>
      </c>
      <c r="H889" s="79">
        <f t="shared" si="94"/>
        <v>2.1418321231981837E-2</v>
      </c>
      <c r="I889" s="36">
        <v>0.3</v>
      </c>
      <c r="J889" s="78">
        <f t="shared" si="95"/>
        <v>79.507219027612109</v>
      </c>
      <c r="K889" s="34">
        <v>2233</v>
      </c>
      <c r="L889" s="31">
        <f t="shared" si="96"/>
        <v>3.07356917122305</v>
      </c>
      <c r="M889" s="34">
        <v>95.2</v>
      </c>
      <c r="N889" s="77">
        <f t="shared" si="97"/>
        <v>44.685757530324771</v>
      </c>
      <c r="O889" s="107">
        <v>625.9</v>
      </c>
      <c r="P889" s="112"/>
      <c r="Q889" s="69">
        <v>0.82499999999999996</v>
      </c>
      <c r="R889" s="108">
        <v>0.05</v>
      </c>
      <c r="S889" s="43"/>
      <c r="T889" s="69">
        <v>34.54</v>
      </c>
      <c r="U889" s="81">
        <v>5.7</v>
      </c>
      <c r="V889" s="69">
        <v>7.53</v>
      </c>
      <c r="W889" s="69">
        <v>1.68</v>
      </c>
      <c r="X889" s="101"/>
      <c r="Y889" s="101"/>
    </row>
    <row r="890" spans="1:25" x14ac:dyDescent="0.25">
      <c r="A890" s="28" t="s">
        <v>35</v>
      </c>
      <c r="B890" s="68">
        <v>42472</v>
      </c>
      <c r="C890" s="106">
        <v>1116</v>
      </c>
      <c r="D890" s="79">
        <f t="shared" si="92"/>
        <v>2.9250563751345409</v>
      </c>
      <c r="E890" s="34">
        <v>90.6</v>
      </c>
      <c r="F890" s="78">
        <f t="shared" si="93"/>
        <v>44.642920887860804</v>
      </c>
      <c r="G890" s="34">
        <v>625.29999999999995</v>
      </c>
      <c r="H890" s="79">
        <f t="shared" si="94"/>
        <v>0.46406362669293977</v>
      </c>
      <c r="I890" s="36">
        <v>6.5</v>
      </c>
      <c r="J890" s="78">
        <f t="shared" si="95"/>
        <v>78.834273913585307</v>
      </c>
      <c r="K890" s="34">
        <v>2214.1</v>
      </c>
      <c r="L890" s="31">
        <f t="shared" si="96"/>
        <v>3.028369624587417</v>
      </c>
      <c r="M890" s="34">
        <v>93.8</v>
      </c>
      <c r="N890" s="77">
        <f t="shared" si="97"/>
        <v>46.584848679560494</v>
      </c>
      <c r="O890" s="107">
        <v>652.5</v>
      </c>
      <c r="P890" s="112"/>
      <c r="Q890" s="69">
        <v>0.875</v>
      </c>
      <c r="R890" s="108">
        <v>0.05</v>
      </c>
      <c r="S890" s="43"/>
      <c r="T890" s="69">
        <v>34.67</v>
      </c>
      <c r="U890" s="81">
        <v>5.45</v>
      </c>
      <c r="V890" s="69">
        <v>7.44</v>
      </c>
      <c r="W890" s="69">
        <v>3.09</v>
      </c>
      <c r="X890" s="101"/>
      <c r="Y890" s="101"/>
    </row>
    <row r="891" spans="1:25" x14ac:dyDescent="0.25">
      <c r="A891" s="97" t="s">
        <v>45</v>
      </c>
      <c r="B891" s="68">
        <v>42500</v>
      </c>
      <c r="C891" s="106">
        <v>1114</v>
      </c>
      <c r="D891" s="77">
        <f t="shared" si="92"/>
        <v>3.2898812872650085</v>
      </c>
      <c r="E891" s="34">
        <v>101.9</v>
      </c>
      <c r="F891" s="78">
        <f t="shared" si="93"/>
        <v>43.643399230368317</v>
      </c>
      <c r="G891" s="34">
        <v>611.29999999999995</v>
      </c>
      <c r="H891" s="79">
        <f t="shared" si="94"/>
        <v>7.1394404106606121E-2</v>
      </c>
      <c r="I891" s="36">
        <v>1</v>
      </c>
      <c r="J891" s="78">
        <f t="shared" si="95"/>
        <v>91.862348898898006</v>
      </c>
      <c r="K891" s="34">
        <v>2580</v>
      </c>
      <c r="L891" s="31">
        <f t="shared" si="96"/>
        <v>3.2898812872650085</v>
      </c>
      <c r="M891" s="34">
        <v>101.9</v>
      </c>
      <c r="N891" s="78">
        <f t="shared" si="97"/>
        <v>45.399701571390828</v>
      </c>
      <c r="O891" s="107">
        <v>635.9</v>
      </c>
      <c r="P891" s="112"/>
      <c r="Q891" s="69">
        <v>0.55000000000000004</v>
      </c>
      <c r="R891" s="108">
        <v>0.03</v>
      </c>
      <c r="S891" s="43"/>
      <c r="T891" s="69">
        <v>34.53</v>
      </c>
      <c r="U891" s="81">
        <v>4.99</v>
      </c>
      <c r="V891" s="69">
        <v>7.61</v>
      </c>
      <c r="W891" s="69">
        <v>4</v>
      </c>
      <c r="X891" s="101"/>
      <c r="Y891" s="101"/>
    </row>
    <row r="892" spans="1:25" ht="15.75" thickBot="1" x14ac:dyDescent="0.3">
      <c r="A892" s="103" t="s">
        <v>45</v>
      </c>
      <c r="B892" s="83">
        <v>42536</v>
      </c>
      <c r="C892" s="109">
        <v>958</v>
      </c>
      <c r="D892" s="70">
        <f t="shared" si="92"/>
        <v>3.0057698512696001</v>
      </c>
      <c r="E892" s="51">
        <v>93.1</v>
      </c>
      <c r="F892" s="71">
        <f t="shared" si="93"/>
        <v>48.348290460993667</v>
      </c>
      <c r="G892" s="51">
        <v>677.2</v>
      </c>
      <c r="H892" s="72">
        <f t="shared" si="94"/>
        <v>0.22132265273047899</v>
      </c>
      <c r="I892" s="53">
        <v>3.1</v>
      </c>
      <c r="J892" s="71">
        <f t="shared" si="95"/>
        <v>93.012408538213677</v>
      </c>
      <c r="K892" s="51">
        <v>2612.3000000000002</v>
      </c>
      <c r="L892" s="48">
        <f t="shared" si="96"/>
        <v>2.9960842341333933</v>
      </c>
      <c r="M892" s="51">
        <v>92.8</v>
      </c>
      <c r="N892" s="71">
        <f t="shared" si="97"/>
        <v>45.335446607694891</v>
      </c>
      <c r="O892" s="110">
        <v>635</v>
      </c>
      <c r="P892" s="113"/>
      <c r="Q892" s="73">
        <v>0.9</v>
      </c>
      <c r="R892" s="111">
        <v>0.08</v>
      </c>
      <c r="S892" s="86"/>
      <c r="T892" s="73">
        <v>34.68</v>
      </c>
      <c r="U892" s="76">
        <v>4.78</v>
      </c>
      <c r="V892" s="73">
        <v>7.23</v>
      </c>
      <c r="W892" s="73">
        <v>2.61</v>
      </c>
      <c r="X892" s="105"/>
      <c r="Y892" s="105"/>
    </row>
    <row r="893" spans="1:25" x14ac:dyDescent="0.25">
      <c r="A893" s="132" t="s">
        <v>45</v>
      </c>
      <c r="B893" s="68">
        <v>42552</v>
      </c>
      <c r="C893" s="133">
        <v>1001</v>
      </c>
      <c r="D893" s="117">
        <f t="shared" si="92"/>
        <v>3.0380552417236237</v>
      </c>
      <c r="E893" s="118">
        <v>94.1</v>
      </c>
      <c r="F893" s="119">
        <f t="shared" si="93"/>
        <v>42.850921344785</v>
      </c>
      <c r="G893" s="118">
        <v>600.20000000000005</v>
      </c>
      <c r="H893" s="120">
        <f t="shared" si="94"/>
        <v>0.19276489108783654</v>
      </c>
      <c r="I893" s="121">
        <v>2.7</v>
      </c>
      <c r="J893" s="119">
        <f t="shared" si="95"/>
        <v>94.272845418454352</v>
      </c>
      <c r="K893" s="118">
        <v>2647.7</v>
      </c>
      <c r="L893" s="122">
        <f t="shared" si="96"/>
        <v>3.1478255692673045</v>
      </c>
      <c r="M893" s="118">
        <v>97.5</v>
      </c>
      <c r="N893" s="119">
        <f t="shared" si="97"/>
        <v>47.627206979516949</v>
      </c>
      <c r="O893" s="123">
        <v>667.1</v>
      </c>
      <c r="P893" s="124"/>
      <c r="Q893" s="125">
        <v>0.82499999999999996</v>
      </c>
      <c r="R893" s="126">
        <v>0.04</v>
      </c>
      <c r="S893" s="127"/>
      <c r="T893" s="125">
        <v>34.67</v>
      </c>
      <c r="U893" s="128">
        <v>4.7</v>
      </c>
      <c r="V893" s="125">
        <v>6.98</v>
      </c>
      <c r="W893" s="125">
        <v>2.46</v>
      </c>
      <c r="X893" s="129"/>
      <c r="Y893" s="129"/>
    </row>
    <row r="894" spans="1:25" x14ac:dyDescent="0.25">
      <c r="A894" s="97" t="s">
        <v>45</v>
      </c>
      <c r="B894" s="68">
        <v>42607</v>
      </c>
      <c r="C894" s="134">
        <v>949</v>
      </c>
      <c r="D894" s="77">
        <f t="shared" si="92"/>
        <v>4.8137517166949237</v>
      </c>
      <c r="E894" s="34">
        <v>149.1</v>
      </c>
      <c r="F894" s="78">
        <f t="shared" si="93"/>
        <v>68.424396895771309</v>
      </c>
      <c r="G894" s="34">
        <v>958.4</v>
      </c>
      <c r="H894" s="79">
        <f t="shared" si="94"/>
        <v>0.25701985478378203</v>
      </c>
      <c r="I894" s="36">
        <v>3.6</v>
      </c>
      <c r="J894" s="78">
        <f t="shared" si="95"/>
        <v>146.94415267664809</v>
      </c>
      <c r="K894" s="34">
        <v>4127</v>
      </c>
      <c r="L894" s="31">
        <f t="shared" si="96"/>
        <v>4.9880928251466514</v>
      </c>
      <c r="M894" s="34">
        <v>154.5</v>
      </c>
      <c r="N894" s="78">
        <f t="shared" si="97"/>
        <v>73.664746157196191</v>
      </c>
      <c r="O894" s="107">
        <v>1031.8</v>
      </c>
      <c r="P894" s="112"/>
      <c r="Q894" s="69">
        <v>1.5</v>
      </c>
      <c r="R894" s="108">
        <v>0.05</v>
      </c>
      <c r="S894" s="43"/>
      <c r="T894" s="69">
        <v>34.69</v>
      </c>
      <c r="U894" s="81">
        <v>4.84</v>
      </c>
      <c r="V894" s="69">
        <v>7.09</v>
      </c>
      <c r="W894" s="69">
        <v>2.86</v>
      </c>
      <c r="X894" s="101"/>
      <c r="Y894" s="101"/>
    </row>
    <row r="895" spans="1:25" x14ac:dyDescent="0.25">
      <c r="A895" s="97" t="s">
        <v>45</v>
      </c>
      <c r="B895" s="68">
        <v>42628</v>
      </c>
      <c r="C895" s="134">
        <v>1029</v>
      </c>
      <c r="D895" s="77">
        <f t="shared" si="92"/>
        <v>2.9993127731787959</v>
      </c>
      <c r="E895" s="34">
        <v>92.9</v>
      </c>
      <c r="F895" s="78">
        <f t="shared" si="93"/>
        <v>70.309209164185702</v>
      </c>
      <c r="G895" s="34">
        <v>984.8</v>
      </c>
      <c r="H895" s="79">
        <f t="shared" si="94"/>
        <v>0.10709160615990919</v>
      </c>
      <c r="I895" s="36">
        <v>1.5</v>
      </c>
      <c r="J895" s="78">
        <f t="shared" si="95"/>
        <v>127.43586548218832</v>
      </c>
      <c r="K895" s="34">
        <v>3579.1</v>
      </c>
      <c r="L895" s="31">
        <f t="shared" si="96"/>
        <v>3.0445123198144284</v>
      </c>
      <c r="M895" s="34">
        <v>94.3</v>
      </c>
      <c r="N895" s="78">
        <f t="shared" si="97"/>
        <v>72.215439753832086</v>
      </c>
      <c r="O895" s="107">
        <v>1011.5</v>
      </c>
      <c r="P895" s="112"/>
      <c r="Q895" s="69">
        <v>0.93</v>
      </c>
      <c r="R895" s="108">
        <v>0.05</v>
      </c>
      <c r="S895" s="43"/>
      <c r="T895" s="69">
        <v>34.74</v>
      </c>
      <c r="U895" s="81">
        <v>4.9000000000000004</v>
      </c>
      <c r="V895" s="69">
        <v>7.58</v>
      </c>
      <c r="W895" s="69">
        <v>2.4700000000000002</v>
      </c>
      <c r="X895" s="101"/>
      <c r="Y895" s="101"/>
    </row>
    <row r="896" spans="1:25" x14ac:dyDescent="0.25">
      <c r="A896" s="97" t="s">
        <v>45</v>
      </c>
      <c r="B896" s="68">
        <v>42663</v>
      </c>
      <c r="C896" s="134">
        <v>1059</v>
      </c>
      <c r="D896" s="77">
        <f t="shared" si="92"/>
        <v>5.6822287199081591</v>
      </c>
      <c r="E896" s="34">
        <v>176</v>
      </c>
      <c r="F896" s="78">
        <f t="shared" si="93"/>
        <v>70.451997972398914</v>
      </c>
      <c r="G896" s="34">
        <v>986.8</v>
      </c>
      <c r="H896" s="79">
        <f t="shared" si="94"/>
        <v>0.12850992739189102</v>
      </c>
      <c r="I896" s="36">
        <v>1.8</v>
      </c>
      <c r="J896" s="78">
        <f t="shared" si="95"/>
        <v>155.12275017357712</v>
      </c>
      <c r="K896" s="34">
        <v>4356.7</v>
      </c>
      <c r="L896" s="31">
        <f t="shared" si="96"/>
        <v>6.0470536320386268</v>
      </c>
      <c r="M896" s="34">
        <v>187.3</v>
      </c>
      <c r="N896" s="78">
        <f t="shared" si="97"/>
        <v>72.508156810669178</v>
      </c>
      <c r="O896" s="107">
        <v>1015.6</v>
      </c>
      <c r="P896" s="112"/>
      <c r="Q896" s="69">
        <v>0.97499999999999998</v>
      </c>
      <c r="R896" s="108">
        <v>0.04</v>
      </c>
      <c r="S896" s="43"/>
      <c r="T896" s="69">
        <v>34.69</v>
      </c>
      <c r="U896" s="81">
        <v>5.12</v>
      </c>
      <c r="V896" s="69">
        <v>7.6</v>
      </c>
      <c r="W896" s="69">
        <v>2.23</v>
      </c>
      <c r="X896" s="101"/>
      <c r="Y896" s="101"/>
    </row>
    <row r="897" spans="1:25" x14ac:dyDescent="0.25">
      <c r="A897" s="97" t="s">
        <v>45</v>
      </c>
      <c r="B897" s="68">
        <v>42678</v>
      </c>
      <c r="C897" s="134">
        <v>1002</v>
      </c>
      <c r="D897" s="77">
        <f t="shared" si="92"/>
        <v>4.9816357470558472</v>
      </c>
      <c r="E897" s="34">
        <v>154.30000000000001</v>
      </c>
      <c r="F897" s="78">
        <f t="shared" si="93"/>
        <v>72.679503380525034</v>
      </c>
      <c r="G897" s="34">
        <v>1018</v>
      </c>
      <c r="H897" s="79">
        <f t="shared" si="94"/>
        <v>0.15706768903453347</v>
      </c>
      <c r="I897" s="36">
        <v>2.2000000000000002</v>
      </c>
      <c r="J897" s="78">
        <f t="shared" si="95"/>
        <v>160.04343878513822</v>
      </c>
      <c r="K897" s="34">
        <v>4494.8999999999996</v>
      </c>
      <c r="L897" s="31">
        <f t="shared" si="96"/>
        <v>5.3367750420501068</v>
      </c>
      <c r="M897" s="34">
        <v>165.3</v>
      </c>
      <c r="N897" s="78">
        <f t="shared" si="97"/>
        <v>75.278259690005498</v>
      </c>
      <c r="O897" s="107">
        <v>1054.4000000000001</v>
      </c>
      <c r="P897" s="112"/>
      <c r="Q897" s="69">
        <v>0.83</v>
      </c>
      <c r="R897" s="108">
        <v>0.02</v>
      </c>
      <c r="S897" s="43"/>
      <c r="T897" s="69">
        <v>34.67</v>
      </c>
      <c r="U897" s="81">
        <v>5.13</v>
      </c>
      <c r="V897" s="69">
        <v>7.62</v>
      </c>
      <c r="W897" s="69">
        <v>2.99</v>
      </c>
      <c r="X897" s="101"/>
      <c r="Y897" s="101"/>
    </row>
    <row r="898" spans="1:25" x14ac:dyDescent="0.25">
      <c r="A898" s="97" t="s">
        <v>45</v>
      </c>
      <c r="B898" s="68">
        <v>42733</v>
      </c>
      <c r="C898" s="134">
        <v>1023</v>
      </c>
      <c r="D898" s="77">
        <f t="shared" si="92"/>
        <v>2.8475714380448847</v>
      </c>
      <c r="E898" s="34">
        <v>88.2</v>
      </c>
      <c r="F898" s="78">
        <f t="shared" si="93"/>
        <v>40.523463770909636</v>
      </c>
      <c r="G898" s="34">
        <v>567.6</v>
      </c>
      <c r="H898" s="79">
        <f t="shared" si="94"/>
        <v>7.8533844517266735E-2</v>
      </c>
      <c r="I898" s="36">
        <v>1.1000000000000001</v>
      </c>
      <c r="J898" s="78">
        <f t="shared" si="95"/>
        <v>101.1625215858717</v>
      </c>
      <c r="K898" s="34">
        <v>2841.2</v>
      </c>
      <c r="L898" s="31">
        <f t="shared" si="96"/>
        <v>2.9637988436793696</v>
      </c>
      <c r="M898" s="34">
        <v>91.8</v>
      </c>
      <c r="N898" s="78">
        <f t="shared" si="97"/>
        <v>42.258347790700164</v>
      </c>
      <c r="O898" s="107">
        <v>591.9</v>
      </c>
      <c r="P898" s="112"/>
      <c r="Q898" s="69">
        <v>1.1499999999999999</v>
      </c>
      <c r="R898" s="108">
        <v>0.02</v>
      </c>
      <c r="S898" s="43"/>
      <c r="T898" s="69">
        <v>33.909999999999997</v>
      </c>
      <c r="U898" s="81">
        <v>4.8499999999999996</v>
      </c>
      <c r="V898" s="69">
        <v>7.59</v>
      </c>
      <c r="W898" s="69">
        <v>3.3</v>
      </c>
      <c r="X898" s="101"/>
      <c r="Y898" s="101"/>
    </row>
    <row r="899" spans="1:25" x14ac:dyDescent="0.25">
      <c r="A899" s="97" t="s">
        <v>45</v>
      </c>
      <c r="B899" s="68">
        <v>42762</v>
      </c>
      <c r="C899" s="134">
        <v>1109</v>
      </c>
      <c r="D899" s="77">
        <f t="shared" si="92"/>
        <v>2.8378858209086775</v>
      </c>
      <c r="E899" s="34">
        <v>87.9</v>
      </c>
      <c r="F899" s="78">
        <f t="shared" si="93"/>
        <v>41.40875438183155</v>
      </c>
      <c r="G899" s="34">
        <v>580</v>
      </c>
      <c r="H899" s="135">
        <f t="shared" si="94"/>
        <v>4.2836642463963674E-2</v>
      </c>
      <c r="I899" s="36">
        <v>0.6</v>
      </c>
      <c r="J899" s="78">
        <f t="shared" si="95"/>
        <v>113.38947143543821</v>
      </c>
      <c r="K899" s="34">
        <v>3184.6</v>
      </c>
      <c r="L899" s="31">
        <f t="shared" si="96"/>
        <v>2.9347419922707485</v>
      </c>
      <c r="M899" s="34">
        <v>90.9</v>
      </c>
      <c r="N899" s="78">
        <f t="shared" si="97"/>
        <v>43.1579172824434</v>
      </c>
      <c r="O899" s="107">
        <v>604.5</v>
      </c>
      <c r="P899" s="112"/>
      <c r="Q899" s="69">
        <v>0.98</v>
      </c>
      <c r="R899" s="108">
        <v>0.04</v>
      </c>
      <c r="S899" s="43"/>
      <c r="T899" s="69">
        <v>34.9</v>
      </c>
      <c r="U899" s="81">
        <v>4.68</v>
      </c>
      <c r="V899" s="69">
        <v>7.57</v>
      </c>
      <c r="W899" s="69">
        <v>3.42</v>
      </c>
      <c r="X899" s="101"/>
      <c r="Y899" s="101"/>
    </row>
    <row r="900" spans="1:25" x14ac:dyDescent="0.25">
      <c r="A900" s="97" t="s">
        <v>45</v>
      </c>
      <c r="B900" s="68">
        <v>42789</v>
      </c>
      <c r="C900" s="134">
        <v>1008</v>
      </c>
      <c r="D900" s="77">
        <f t="shared" si="92"/>
        <v>2.7991433523638491</v>
      </c>
      <c r="E900" s="34">
        <v>86.7</v>
      </c>
      <c r="F900" s="78">
        <f t="shared" si="93"/>
        <v>39.938029657235461</v>
      </c>
      <c r="G900" s="34">
        <v>559.4</v>
      </c>
      <c r="H900" s="79">
        <f t="shared" si="94"/>
        <v>0.15706768903453347</v>
      </c>
      <c r="I900" s="36">
        <v>2.2000000000000002</v>
      </c>
      <c r="J900" s="78">
        <f t="shared" si="95"/>
        <v>97.00023143615033</v>
      </c>
      <c r="K900" s="34">
        <v>2724.3</v>
      </c>
      <c r="L900" s="31">
        <f t="shared" si="96"/>
        <v>2.9411990703615527</v>
      </c>
      <c r="M900" s="34">
        <v>91.1</v>
      </c>
      <c r="N900" s="78">
        <f t="shared" si="97"/>
        <v>41.208850050333055</v>
      </c>
      <c r="O900" s="107">
        <v>577.20000000000005</v>
      </c>
      <c r="P900" s="112"/>
      <c r="Q900" s="69">
        <v>1.75</v>
      </c>
      <c r="R900" s="108">
        <v>0.04</v>
      </c>
      <c r="S900" s="43"/>
      <c r="T900" s="69">
        <v>34.61</v>
      </c>
      <c r="U900" s="81">
        <v>4.92</v>
      </c>
      <c r="V900" s="69">
        <v>7.58</v>
      </c>
      <c r="W900" s="69">
        <v>3.44</v>
      </c>
      <c r="X900" s="101"/>
      <c r="Y900" s="101"/>
    </row>
    <row r="901" spans="1:25" x14ac:dyDescent="0.25">
      <c r="A901" s="97" t="s">
        <v>45</v>
      </c>
      <c r="B901" s="68">
        <v>42811</v>
      </c>
      <c r="C901" s="134">
        <v>953</v>
      </c>
      <c r="D901" s="77">
        <f t="shared" si="92"/>
        <v>2.8314287428178728</v>
      </c>
      <c r="E901" s="34">
        <v>87.7</v>
      </c>
      <c r="F901" s="78">
        <f t="shared" si="93"/>
        <v>36.039895193014772</v>
      </c>
      <c r="G901" s="34">
        <v>504.8</v>
      </c>
      <c r="H901" s="79">
        <f t="shared" si="94"/>
        <v>0.23560153355180019</v>
      </c>
      <c r="I901" s="36">
        <v>3.3</v>
      </c>
      <c r="J901" s="78">
        <f t="shared" si="95"/>
        <v>94.269284862295493</v>
      </c>
      <c r="K901" s="34">
        <v>2647.6</v>
      </c>
      <c r="L901" s="31">
        <f t="shared" si="96"/>
        <v>2.9024566018167248</v>
      </c>
      <c r="M901" s="34">
        <v>89.9</v>
      </c>
      <c r="N901" s="78">
        <f t="shared" si="97"/>
        <v>39.938029657235461</v>
      </c>
      <c r="O901" s="107">
        <v>559.4</v>
      </c>
      <c r="P901" s="112"/>
      <c r="Q901" s="69">
        <v>0.83</v>
      </c>
      <c r="R901" s="108">
        <v>0.08</v>
      </c>
      <c r="S901" s="43"/>
      <c r="T901" s="69">
        <v>34.54</v>
      </c>
      <c r="U901" s="81">
        <v>5.45</v>
      </c>
      <c r="V901" s="69">
        <v>7.61</v>
      </c>
      <c r="W901" s="69">
        <v>2.02</v>
      </c>
      <c r="X901" s="101"/>
      <c r="Y901" s="101"/>
    </row>
    <row r="902" spans="1:25" x14ac:dyDescent="0.25">
      <c r="A902" s="97" t="s">
        <v>45</v>
      </c>
      <c r="B902" s="68">
        <v>42835</v>
      </c>
      <c r="C902" s="134">
        <v>1000</v>
      </c>
      <c r="D902" s="77">
        <f t="shared" si="92"/>
        <v>2.8733997504081032</v>
      </c>
      <c r="E902" s="34">
        <v>89</v>
      </c>
      <c r="F902" s="78">
        <f t="shared" si="93"/>
        <v>42.950873510534244</v>
      </c>
      <c r="G902" s="34">
        <v>601.6</v>
      </c>
      <c r="H902" s="79">
        <f t="shared" si="94"/>
        <v>0.14992824862387286</v>
      </c>
      <c r="I902" s="36">
        <v>2.1</v>
      </c>
      <c r="J902" s="78">
        <f t="shared" si="95"/>
        <v>99.927008598743129</v>
      </c>
      <c r="K902" s="34">
        <v>2806.5</v>
      </c>
      <c r="L902" s="31">
        <f t="shared" si="96"/>
        <v>2.8959995237259202</v>
      </c>
      <c r="M902" s="34">
        <v>89.7</v>
      </c>
      <c r="N902" s="78">
        <f t="shared" si="97"/>
        <v>46.206458337795489</v>
      </c>
      <c r="O902" s="107">
        <v>647.20000000000005</v>
      </c>
      <c r="P902" s="112"/>
      <c r="Q902" s="69">
        <v>0.78</v>
      </c>
      <c r="R902" s="108">
        <v>0.03</v>
      </c>
      <c r="S902" s="43"/>
      <c r="T902" s="69">
        <v>34.74</v>
      </c>
      <c r="U902" s="81">
        <v>5.07</v>
      </c>
      <c r="V902" s="69">
        <v>7.56</v>
      </c>
      <c r="W902" s="69">
        <v>2.0099999999999998</v>
      </c>
      <c r="X902" s="101"/>
      <c r="Y902" s="101"/>
    </row>
    <row r="903" spans="1:25" x14ac:dyDescent="0.25">
      <c r="A903" s="97" t="s">
        <v>45</v>
      </c>
      <c r="B903" s="68">
        <v>42872</v>
      </c>
      <c r="C903" s="134">
        <v>931</v>
      </c>
      <c r="D903" s="77">
        <f t="shared" si="92"/>
        <v>2.8056004304546538</v>
      </c>
      <c r="E903" s="34">
        <v>86.9</v>
      </c>
      <c r="F903" s="78">
        <f t="shared" si="93"/>
        <v>41.415893822242211</v>
      </c>
      <c r="G903" s="34">
        <v>580.1</v>
      </c>
      <c r="H903" s="79">
        <f t="shared" si="94"/>
        <v>0.12850992739189102</v>
      </c>
      <c r="I903" s="36">
        <v>1.8</v>
      </c>
      <c r="J903" s="78">
        <f t="shared" si="95"/>
        <v>98.449377792811234</v>
      </c>
      <c r="K903" s="34">
        <v>2765</v>
      </c>
      <c r="L903" s="31">
        <f t="shared" si="96"/>
        <v>2.9411990703615527</v>
      </c>
      <c r="M903" s="34">
        <v>91.1</v>
      </c>
      <c r="N903" s="78">
        <f t="shared" si="97"/>
        <v>42.765248059857065</v>
      </c>
      <c r="O903" s="107">
        <v>599</v>
      </c>
      <c r="P903" s="112"/>
      <c r="Q903" s="69">
        <v>1.2</v>
      </c>
      <c r="R903" s="108">
        <v>0.03</v>
      </c>
      <c r="S903" s="43"/>
      <c r="T903" s="69">
        <v>34.799999999999997</v>
      </c>
      <c r="U903" s="81">
        <v>5.13</v>
      </c>
      <c r="V903" s="69">
        <v>7.6</v>
      </c>
      <c r="W903" s="69">
        <v>2.08</v>
      </c>
      <c r="X903" s="101"/>
      <c r="Y903" s="101"/>
    </row>
    <row r="904" spans="1:25" ht="15.75" thickBot="1" x14ac:dyDescent="0.3">
      <c r="A904" s="103" t="s">
        <v>45</v>
      </c>
      <c r="B904" s="83">
        <v>42899</v>
      </c>
      <c r="C904" s="136">
        <v>943</v>
      </c>
      <c r="D904" s="70">
        <f t="shared" si="92"/>
        <v>2.8572570551810914</v>
      </c>
      <c r="E904" s="51">
        <v>88.5</v>
      </c>
      <c r="F904" s="71">
        <f t="shared" si="93"/>
        <v>43.314984971477941</v>
      </c>
      <c r="G904" s="51">
        <v>606.70000000000005</v>
      </c>
      <c r="H904" s="72">
        <f t="shared" si="94"/>
        <v>0.57829467326350958</v>
      </c>
      <c r="I904" s="53">
        <v>8.1</v>
      </c>
      <c r="J904" s="71">
        <f t="shared" si="95"/>
        <v>104.47027825746382</v>
      </c>
      <c r="K904" s="51">
        <v>2934.1</v>
      </c>
      <c r="L904" s="48">
        <f t="shared" si="96"/>
        <v>2.9928556950879908</v>
      </c>
      <c r="M904" s="51">
        <v>92.7</v>
      </c>
      <c r="N904" s="71">
        <f t="shared" si="97"/>
        <v>51.21120606566857</v>
      </c>
      <c r="O904" s="110">
        <v>717.3</v>
      </c>
      <c r="P904" s="113"/>
      <c r="Q904" s="73">
        <v>1.03</v>
      </c>
      <c r="R904" s="111">
        <v>0.23</v>
      </c>
      <c r="S904" s="86"/>
      <c r="T904" s="73">
        <v>34.770000000000003</v>
      </c>
      <c r="U904" s="76">
        <v>6.81</v>
      </c>
      <c r="V904" s="73">
        <v>7.6</v>
      </c>
      <c r="W904" s="73">
        <v>5.1100000000000003</v>
      </c>
      <c r="X904" s="105"/>
      <c r="Y904" s="105"/>
    </row>
    <row r="905" spans="1:25" x14ac:dyDescent="0.25">
      <c r="A905" s="97" t="s">
        <v>45</v>
      </c>
      <c r="B905" s="68">
        <v>42929</v>
      </c>
      <c r="C905" s="134">
        <v>1106</v>
      </c>
      <c r="D905" s="77">
        <f t="shared" si="92"/>
        <v>2.7345725714558018</v>
      </c>
      <c r="E905" s="34">
        <v>84.7</v>
      </c>
      <c r="F905" s="78">
        <f t="shared" si="93"/>
        <v>40.63769481748021</v>
      </c>
      <c r="G905" s="34">
        <v>569.20000000000005</v>
      </c>
      <c r="H905" s="79">
        <f t="shared" si="94"/>
        <v>0.16420712944519406</v>
      </c>
      <c r="I905" s="36">
        <v>2.2999999999999998</v>
      </c>
      <c r="J905" s="78">
        <f t="shared" si="95"/>
        <v>98.111124957718403</v>
      </c>
      <c r="K905" s="34">
        <v>2755.5</v>
      </c>
      <c r="L905" s="31">
        <f t="shared" si="96"/>
        <v>3.1090831007224757</v>
      </c>
      <c r="M905" s="34">
        <v>96.3</v>
      </c>
      <c r="N905" s="78">
        <f t="shared" si="97"/>
        <v>42.06558289961233</v>
      </c>
      <c r="O905" s="107">
        <v>589.20000000000005</v>
      </c>
      <c r="P905" s="112"/>
      <c r="Q905" s="69">
        <v>1.33</v>
      </c>
      <c r="R905" s="108">
        <v>0.03</v>
      </c>
      <c r="S905" s="43"/>
      <c r="T905" s="69">
        <v>34.950000000000003</v>
      </c>
      <c r="U905" s="81">
        <v>5.13</v>
      </c>
      <c r="V905" s="69">
        <v>7.57</v>
      </c>
      <c r="W905" s="69">
        <v>1.42</v>
      </c>
      <c r="X905" s="101"/>
      <c r="Y905" s="101"/>
    </row>
    <row r="906" spans="1:25" x14ac:dyDescent="0.25">
      <c r="A906" s="97" t="s">
        <v>45</v>
      </c>
      <c r="B906" s="68">
        <v>42949</v>
      </c>
      <c r="C906" s="134">
        <v>938</v>
      </c>
      <c r="D906" s="77">
        <f t="shared" si="92"/>
        <v>2.8088289695000563</v>
      </c>
      <c r="E906" s="34">
        <v>87</v>
      </c>
      <c r="F906" s="78">
        <f t="shared" si="93"/>
        <v>37.896149699786527</v>
      </c>
      <c r="G906" s="34">
        <v>530.79999999999995</v>
      </c>
      <c r="H906" s="79">
        <f t="shared" si="94"/>
        <v>0.17848601026651531</v>
      </c>
      <c r="I906" s="36">
        <v>2.5</v>
      </c>
      <c r="J906" s="78">
        <f t="shared" si="95"/>
        <v>97.199622581047166</v>
      </c>
      <c r="K906" s="34">
        <v>2729.9</v>
      </c>
      <c r="L906" s="31">
        <f t="shared" si="96"/>
        <v>2.912142218952932</v>
      </c>
      <c r="M906" s="34">
        <v>90.2</v>
      </c>
      <c r="N906" s="78">
        <f t="shared" si="97"/>
        <v>39.366874424382615</v>
      </c>
      <c r="O906" s="107">
        <v>551.4</v>
      </c>
      <c r="P906" s="112"/>
      <c r="Q906" s="69">
        <v>0.95</v>
      </c>
      <c r="R906" s="108">
        <v>0.04</v>
      </c>
      <c r="S906" s="43"/>
      <c r="T906" s="69">
        <v>35.1</v>
      </c>
      <c r="U906" s="81">
        <v>5.23</v>
      </c>
      <c r="V906" s="69">
        <v>7.56</v>
      </c>
      <c r="W906" s="69">
        <v>1.75</v>
      </c>
      <c r="X906" s="101"/>
      <c r="Y906" s="101"/>
    </row>
    <row r="907" spans="1:25" x14ac:dyDescent="0.25">
      <c r="A907" s="97" t="s">
        <v>45</v>
      </c>
      <c r="B907" s="68">
        <v>42990</v>
      </c>
      <c r="C907" s="134">
        <v>941</v>
      </c>
      <c r="D907" s="77">
        <f t="shared" si="92"/>
        <v>2.8443428989994821</v>
      </c>
      <c r="E907" s="34">
        <v>88.1</v>
      </c>
      <c r="F907" s="78">
        <f t="shared" si="93"/>
        <v>41.68005311743665</v>
      </c>
      <c r="G907" s="34">
        <v>583.79999999999995</v>
      </c>
      <c r="H907" s="79">
        <f t="shared" si="94"/>
        <v>0.43550586505029731</v>
      </c>
      <c r="I907" s="36">
        <v>6.1</v>
      </c>
      <c r="J907" s="78">
        <f t="shared" si="95"/>
        <v>92.399992878887673</v>
      </c>
      <c r="K907" s="34">
        <v>2595.1</v>
      </c>
      <c r="L907" s="31">
        <f t="shared" si="96"/>
        <v>2.9702559217701743</v>
      </c>
      <c r="M907" s="34">
        <v>92</v>
      </c>
      <c r="N907" s="78">
        <f t="shared" si="97"/>
        <v>43.172196163264722</v>
      </c>
      <c r="O907" s="107">
        <v>604.70000000000005</v>
      </c>
      <c r="P907" s="112"/>
      <c r="Q907" s="69">
        <v>0.68</v>
      </c>
      <c r="R907" s="108">
        <v>7.0000000000000007E-2</v>
      </c>
      <c r="S907" s="43"/>
      <c r="T907" s="69">
        <v>34.630000000000003</v>
      </c>
      <c r="U907" s="81">
        <v>5.35</v>
      </c>
      <c r="V907" s="69">
        <v>7.58</v>
      </c>
      <c r="W907" s="69">
        <v>2.41</v>
      </c>
      <c r="X907" s="101"/>
      <c r="Y907" s="101"/>
    </row>
    <row r="908" spans="1:25" x14ac:dyDescent="0.25">
      <c r="A908" s="97" t="s">
        <v>45</v>
      </c>
      <c r="B908" s="68">
        <v>43020</v>
      </c>
      <c r="C908" s="134">
        <v>1046</v>
      </c>
      <c r="D908" s="77">
        <f t="shared" si="92"/>
        <v>2.8540285161356893</v>
      </c>
      <c r="E908" s="34">
        <v>88.4</v>
      </c>
      <c r="F908" s="78">
        <f t="shared" si="93"/>
        <v>41.5444037496341</v>
      </c>
      <c r="G908" s="34">
        <v>581.9</v>
      </c>
      <c r="H908" s="79">
        <f t="shared" si="94"/>
        <v>0.27129873560510326</v>
      </c>
      <c r="I908" s="36">
        <v>3.8</v>
      </c>
      <c r="J908" s="78">
        <f t="shared" si="95"/>
        <v>94.105499278987381</v>
      </c>
      <c r="K908" s="34">
        <v>2643</v>
      </c>
      <c r="L908" s="31">
        <f t="shared" si="96"/>
        <v>2.9993127731787959</v>
      </c>
      <c r="M908" s="34">
        <v>92.9</v>
      </c>
      <c r="N908" s="78">
        <f t="shared" si="97"/>
        <v>42.651017013286499</v>
      </c>
      <c r="O908" s="107">
        <v>597.4</v>
      </c>
      <c r="P908" s="112"/>
      <c r="Q908" s="69">
        <v>2.2999999999999998</v>
      </c>
      <c r="R908" s="108">
        <v>0.04</v>
      </c>
      <c r="S908" s="43"/>
      <c r="T908" s="69">
        <v>34.67</v>
      </c>
      <c r="U908" s="81">
        <v>5.28</v>
      </c>
      <c r="V908" s="69">
        <v>7.52</v>
      </c>
      <c r="W908" s="69">
        <v>2.6</v>
      </c>
      <c r="X908" s="101"/>
      <c r="Y908" s="101"/>
    </row>
    <row r="909" spans="1:25" x14ac:dyDescent="0.25">
      <c r="A909" s="97" t="s">
        <v>45</v>
      </c>
      <c r="B909" s="68">
        <v>43068</v>
      </c>
      <c r="C909" s="134">
        <v>922</v>
      </c>
      <c r="D909" s="77">
        <f t="shared" si="92"/>
        <v>2.9896271560425882</v>
      </c>
      <c r="E909" s="34">
        <v>92.6</v>
      </c>
      <c r="F909" s="78">
        <f t="shared" si="93"/>
        <v>41.851399687292513</v>
      </c>
      <c r="G909" s="34">
        <v>586.20000000000005</v>
      </c>
      <c r="H909" s="79">
        <f t="shared" si="94"/>
        <v>0.30699593765840633</v>
      </c>
      <c r="I909" s="36">
        <v>4.3</v>
      </c>
      <c r="J909" s="78">
        <f t="shared" si="95"/>
        <v>98.285592209503122</v>
      </c>
      <c r="K909" s="34">
        <v>2760.4</v>
      </c>
      <c r="L909" s="31">
        <f t="shared" si="96"/>
        <v>3.0767977102684521</v>
      </c>
      <c r="M909" s="34">
        <v>95.3</v>
      </c>
      <c r="N909" s="78">
        <f t="shared" si="97"/>
        <v>43.400658256405862</v>
      </c>
      <c r="O909" s="107">
        <v>607.9</v>
      </c>
      <c r="P909" s="112"/>
      <c r="Q909" s="69">
        <v>0.78</v>
      </c>
      <c r="R909" s="108">
        <v>0.05</v>
      </c>
      <c r="S909" s="43"/>
      <c r="T909" s="69">
        <v>34.69</v>
      </c>
      <c r="U909" s="81">
        <v>5.32</v>
      </c>
      <c r="V909" s="69">
        <v>7.61</v>
      </c>
      <c r="W909" s="69">
        <v>3.9</v>
      </c>
      <c r="X909" s="101"/>
      <c r="Y909" s="101"/>
    </row>
  </sheetData>
  <mergeCells count="6"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Olson</dc:creator>
  <cp:lastModifiedBy>Keith Olson</cp:lastModifiedBy>
  <dcterms:created xsi:type="dcterms:W3CDTF">2016-04-26T23:48:01Z</dcterms:created>
  <dcterms:modified xsi:type="dcterms:W3CDTF">2017-12-20T00:32:53Z</dcterms:modified>
</cp:coreProperties>
</file>